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4120" windowHeight="125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Sheet1!$A$1:$M$29</definedName>
  </definedNames>
  <calcPr calcId="125725"/>
</workbook>
</file>

<file path=xl/calcChain.xml><?xml version="1.0" encoding="utf-8"?>
<calcChain xmlns="http://schemas.openxmlformats.org/spreadsheetml/2006/main">
  <c r="D17" i="1"/>
  <c r="F29"/>
  <c r="F28"/>
  <c r="F27"/>
  <c r="F26"/>
  <c r="F25"/>
  <c r="F24"/>
  <c r="F23"/>
  <c r="F22"/>
  <c r="F21"/>
  <c r="F20"/>
  <c r="F19"/>
  <c r="F18"/>
  <c r="F17"/>
  <c r="E29"/>
  <c r="E28"/>
  <c r="E27"/>
  <c r="E26"/>
  <c r="E25"/>
  <c r="E24"/>
  <c r="E23"/>
  <c r="E22"/>
  <c r="E21"/>
  <c r="E20"/>
  <c r="E19"/>
  <c r="E18"/>
  <c r="E17"/>
  <c r="D29"/>
  <c r="D28"/>
  <c r="D27"/>
  <c r="D26"/>
  <c r="D25"/>
  <c r="D24"/>
  <c r="D23"/>
  <c r="D22"/>
  <c r="D21"/>
  <c r="D20"/>
  <c r="D19"/>
  <c r="D18"/>
  <c r="C17"/>
  <c r="C29"/>
  <c r="C28"/>
  <c r="C27"/>
  <c r="C26"/>
  <c r="C25"/>
  <c r="C24"/>
  <c r="C23"/>
  <c r="C22"/>
  <c r="C21"/>
  <c r="C20"/>
  <c r="C19"/>
  <c r="C18"/>
  <c r="B17"/>
  <c r="B29"/>
  <c r="B28"/>
  <c r="B27"/>
  <c r="B26"/>
  <c r="B25"/>
  <c r="B24"/>
  <c r="B23"/>
  <c r="B22"/>
  <c r="B21"/>
  <c r="B20"/>
  <c r="B19"/>
  <c r="B18"/>
  <c r="K92"/>
  <c r="K91"/>
  <c r="K90"/>
  <c r="K89"/>
  <c r="K88"/>
  <c r="K87"/>
  <c r="K86"/>
  <c r="K85"/>
  <c r="K84"/>
  <c r="K83"/>
  <c r="K82"/>
  <c r="K81"/>
  <c r="M39" s="1"/>
  <c r="K80"/>
  <c r="E92"/>
  <c r="E91"/>
  <c r="E90"/>
  <c r="E89"/>
  <c r="E88"/>
  <c r="E87"/>
  <c r="E86"/>
  <c r="E85"/>
  <c r="E84"/>
  <c r="E83"/>
  <c r="E82"/>
  <c r="E81"/>
  <c r="K39" s="1"/>
  <c r="E80"/>
  <c r="K73"/>
  <c r="K72"/>
  <c r="K71"/>
  <c r="K70"/>
  <c r="K69"/>
  <c r="K68"/>
  <c r="K67"/>
  <c r="K66"/>
  <c r="K65"/>
  <c r="K64"/>
  <c r="K63"/>
  <c r="K62"/>
  <c r="I39" s="1"/>
  <c r="K61"/>
  <c r="E73"/>
  <c r="E72"/>
  <c r="E71"/>
  <c r="E70"/>
  <c r="E69"/>
  <c r="E68"/>
  <c r="E67"/>
  <c r="E66"/>
  <c r="E65"/>
  <c r="E64"/>
  <c r="E63"/>
  <c r="E62"/>
  <c r="G39" s="1"/>
  <c r="E61"/>
  <c r="L145"/>
  <c r="L146"/>
  <c r="L147"/>
  <c r="L128"/>
  <c r="L129"/>
  <c r="L130"/>
  <c r="L113"/>
  <c r="L111"/>
  <c r="L112"/>
  <c r="L148"/>
  <c r="L144"/>
  <c r="L143"/>
  <c r="L142"/>
  <c r="L141"/>
  <c r="L140"/>
  <c r="L139"/>
  <c r="L138"/>
  <c r="L137"/>
  <c r="D39" s="1"/>
  <c r="L136"/>
  <c r="L131"/>
  <c r="L127"/>
  <c r="L126"/>
  <c r="L125"/>
  <c r="L124"/>
  <c r="L123"/>
  <c r="L122"/>
  <c r="L121"/>
  <c r="L120"/>
  <c r="C39" s="1"/>
  <c r="L119"/>
  <c r="L114"/>
  <c r="L110"/>
  <c r="L109"/>
  <c r="L108"/>
  <c r="L107"/>
  <c r="L106"/>
  <c r="B49" s="1"/>
  <c r="L105"/>
  <c r="L104"/>
  <c r="L103"/>
  <c r="B39" s="1"/>
  <c r="L102"/>
  <c r="E93" l="1"/>
  <c r="E74"/>
  <c r="K15" s="1"/>
  <c r="K74"/>
  <c r="J15" s="1"/>
  <c r="B45"/>
  <c r="D45"/>
  <c r="I49"/>
  <c r="I45"/>
  <c r="M47"/>
  <c r="K93"/>
  <c r="D48"/>
  <c r="D49"/>
  <c r="C38"/>
  <c r="D40"/>
  <c r="G48"/>
  <c r="K50"/>
  <c r="G19"/>
  <c r="G23"/>
  <c r="G27"/>
  <c r="G28"/>
  <c r="E39"/>
  <c r="C50"/>
  <c r="G38"/>
  <c r="K40"/>
  <c r="G20"/>
  <c r="G24"/>
  <c r="G21"/>
  <c r="G29"/>
  <c r="B47"/>
  <c r="B41"/>
  <c r="G50"/>
  <c r="G46"/>
  <c r="G42"/>
  <c r="I41"/>
  <c r="K48"/>
  <c r="K44"/>
  <c r="M43"/>
  <c r="C49"/>
  <c r="I47"/>
  <c r="M40"/>
  <c r="M49"/>
  <c r="M45"/>
  <c r="G18"/>
  <c r="G22"/>
  <c r="G26"/>
  <c r="G17"/>
  <c r="G25"/>
  <c r="B50"/>
  <c r="D50"/>
  <c r="D44"/>
  <c r="C47"/>
  <c r="C45"/>
  <c r="C41"/>
  <c r="B40"/>
  <c r="M38"/>
  <c r="M41"/>
  <c r="K46"/>
  <c r="K42"/>
  <c r="I40"/>
  <c r="I43"/>
  <c r="G44"/>
  <c r="B38"/>
  <c r="C40"/>
  <c r="D38"/>
  <c r="D47"/>
  <c r="I38"/>
  <c r="B48"/>
  <c r="B43"/>
  <c r="C46"/>
  <c r="D43"/>
  <c r="C42"/>
  <c r="D41"/>
  <c r="G47"/>
  <c r="G41"/>
  <c r="I48"/>
  <c r="I44"/>
  <c r="K49"/>
  <c r="K45"/>
  <c r="K43"/>
  <c r="M50"/>
  <c r="M46"/>
  <c r="M42"/>
  <c r="B42"/>
  <c r="D42"/>
  <c r="B46"/>
  <c r="C48"/>
  <c r="C43"/>
  <c r="D46"/>
  <c r="B44"/>
  <c r="C44"/>
  <c r="G40"/>
  <c r="G49"/>
  <c r="G45"/>
  <c r="G43"/>
  <c r="I50"/>
  <c r="I46"/>
  <c r="I42"/>
  <c r="K38"/>
  <c r="K47"/>
  <c r="K41"/>
  <c r="M48"/>
  <c r="M44"/>
  <c r="L18" l="1"/>
  <c r="J25"/>
  <c r="J23"/>
  <c r="J22"/>
  <c r="J21"/>
  <c r="L26"/>
  <c r="L22"/>
  <c r="L28"/>
  <c r="L25"/>
  <c r="L27"/>
  <c r="L20"/>
  <c r="L17"/>
  <c r="L24"/>
  <c r="L21"/>
  <c r="L23"/>
  <c r="L19"/>
  <c r="L29"/>
  <c r="L15"/>
  <c r="J24"/>
  <c r="M23"/>
  <c r="M21"/>
  <c r="M24"/>
  <c r="K28"/>
  <c r="K25"/>
  <c r="K18"/>
  <c r="K24"/>
  <c r="K26"/>
  <c r="K23"/>
  <c r="K21"/>
  <c r="K22"/>
  <c r="K20"/>
  <c r="J17"/>
  <c r="J20"/>
  <c r="J29"/>
  <c r="K19"/>
  <c r="J27"/>
  <c r="J19"/>
  <c r="J26"/>
  <c r="K29"/>
  <c r="K17"/>
  <c r="K27"/>
  <c r="J28"/>
  <c r="J18"/>
  <c r="M18"/>
  <c r="M15"/>
  <c r="M17"/>
  <c r="M29"/>
  <c r="M20"/>
  <c r="E45"/>
  <c r="M19"/>
  <c r="M27"/>
  <c r="M25"/>
  <c r="M28"/>
  <c r="M22"/>
  <c r="M26"/>
  <c r="E49"/>
  <c r="E44"/>
  <c r="E41"/>
  <c r="E50"/>
  <c r="E42"/>
  <c r="E48"/>
  <c r="E47"/>
  <c r="E43"/>
  <c r="E46"/>
  <c r="E38"/>
  <c r="E40"/>
</calcChain>
</file>

<file path=xl/sharedStrings.xml><?xml version="1.0" encoding="utf-8"?>
<sst xmlns="http://schemas.openxmlformats.org/spreadsheetml/2006/main" count="233" uniqueCount="59">
  <si>
    <t>Sub 1</t>
  </si>
  <si>
    <t>Sub 2</t>
  </si>
  <si>
    <t>Sub 3</t>
  </si>
  <si>
    <t xml:space="preserve">Game 1 </t>
  </si>
  <si>
    <t>Game 2</t>
  </si>
  <si>
    <t xml:space="preserve">Game 3 </t>
  </si>
  <si>
    <t xml:space="preserve">Minion Kills </t>
  </si>
  <si>
    <t xml:space="preserve">Total Score </t>
  </si>
  <si>
    <t xml:space="preserve">Deaths </t>
  </si>
  <si>
    <t xml:space="preserve">Game One </t>
  </si>
  <si>
    <t xml:space="preserve">Game Two </t>
  </si>
  <si>
    <t xml:space="preserve">Game Three </t>
  </si>
  <si>
    <t>Player 10</t>
  </si>
  <si>
    <t>Players</t>
  </si>
  <si>
    <t xml:space="preserve">Players </t>
  </si>
  <si>
    <t xml:space="preserve">Game 2 </t>
  </si>
  <si>
    <t>Assists</t>
  </si>
  <si>
    <t xml:space="preserve">Game Statistics </t>
  </si>
  <si>
    <r>
      <rPr>
        <b/>
        <i/>
        <sz val="14"/>
        <color theme="1"/>
        <rFont val="Calibri"/>
        <family val="2"/>
        <scheme val="minor"/>
      </rPr>
      <t>Minion Kills</t>
    </r>
    <r>
      <rPr>
        <sz val="11"/>
        <color theme="1"/>
        <rFont val="Calibri"/>
        <family val="2"/>
        <scheme val="minor"/>
      </rPr>
      <t xml:space="preserve">: You will receive 100,90,80,70…10 score, going from highest to lowest minion kills this will determine how many points out of a possible 5 you receive </t>
    </r>
  </si>
  <si>
    <r>
      <rPr>
        <b/>
        <i/>
        <sz val="14"/>
        <color theme="1"/>
        <rFont val="Calibri"/>
        <family val="2"/>
        <scheme val="minor"/>
      </rPr>
      <t>Assists</t>
    </r>
    <r>
      <rPr>
        <sz val="11"/>
        <color theme="1"/>
        <rFont val="Calibri"/>
        <family val="2"/>
        <scheme val="minor"/>
      </rPr>
      <t xml:space="preserve">: You will receive a 100,90,80,70…10 score, going from highest to lowest assists. This will determine how many points out of a possible 10 you receive </t>
    </r>
  </si>
  <si>
    <t xml:space="preserve">Minions Scoring </t>
  </si>
  <si>
    <t>Assists Scoring</t>
  </si>
  <si>
    <t xml:space="preserve">Deaths Scoring </t>
  </si>
  <si>
    <t>Total Score</t>
  </si>
  <si>
    <t xml:space="preserve">Voting Scoring </t>
  </si>
  <si>
    <t>Voting</t>
  </si>
  <si>
    <t>Scoring of 1-100 is representative of a percentage</t>
  </si>
  <si>
    <r>
      <rPr>
        <b/>
        <i/>
        <sz val="14"/>
        <color theme="1"/>
        <rFont val="Calibri"/>
        <family val="2"/>
        <scheme val="minor"/>
      </rPr>
      <t>Total Score</t>
    </r>
    <r>
      <rPr>
        <sz val="11"/>
        <color theme="1"/>
        <rFont val="Calibri"/>
        <family val="2"/>
        <scheme val="minor"/>
      </rPr>
      <t>: This will be a compilation of your voting score (highest vote total, will get 100, 90 , 80 and so on lowest will get 10) and other scores</t>
    </r>
  </si>
  <si>
    <r>
      <rPr>
        <b/>
        <i/>
        <sz val="14"/>
        <color theme="1"/>
        <rFont val="Calibri"/>
        <family val="2"/>
        <scheme val="minor"/>
      </rPr>
      <t>Deaths</t>
    </r>
    <r>
      <rPr>
        <sz val="11"/>
        <color theme="1"/>
        <rFont val="Calibri"/>
        <family val="2"/>
        <scheme val="minor"/>
      </rPr>
      <t xml:space="preserve">: You will receive a100,90,80,70…10 score, going from lowest to highest deaths. This will determine how many points out of a possible 10 you receive </t>
    </r>
  </si>
  <si>
    <t>Minions</t>
  </si>
  <si>
    <t xml:space="preserve">Total Possible Points Per Category </t>
  </si>
  <si>
    <t>Gold</t>
  </si>
  <si>
    <t>Gold Scoring</t>
  </si>
  <si>
    <t>Total Minions Killed</t>
  </si>
  <si>
    <t>Total Assists</t>
  </si>
  <si>
    <t xml:space="preserve">Gold </t>
  </si>
  <si>
    <t>Total Gold Earned</t>
  </si>
  <si>
    <t>% Of Total Gold</t>
  </si>
  <si>
    <t xml:space="preserve">% Of Total Minions </t>
  </si>
  <si>
    <t xml:space="preserve">% Of Total Assists </t>
  </si>
  <si>
    <t>% Of total Deaths</t>
  </si>
  <si>
    <t>Total Deaths</t>
  </si>
  <si>
    <r>
      <rPr>
        <b/>
        <sz val="36"/>
        <color theme="1"/>
        <rFont val="Calibri"/>
        <family val="2"/>
        <scheme val="minor"/>
      </rPr>
      <t xml:space="preserve">BELOW IS A SET OF </t>
    </r>
    <r>
      <rPr>
        <sz val="20"/>
        <color theme="1"/>
        <rFont val="Calibri"/>
        <family val="2"/>
        <scheme val="minor"/>
      </rPr>
      <t xml:space="preserve">
</t>
    </r>
    <r>
      <rPr>
        <i/>
        <sz val="20"/>
        <color theme="1"/>
        <rFont val="Calibri"/>
        <family val="2"/>
        <scheme val="minor"/>
      </rPr>
      <t xml:space="preserve">
Statistical Data That Can Be Used To Form A Valid Argument About People's Ability To Play This Game 
Also You Can Run Home Emo Because You Didn't Win, But Statistically Performed Well</t>
    </r>
  </si>
  <si>
    <t>Score Card The Hungry Games "Man-Eater" Edition</t>
  </si>
  <si>
    <t>Player</t>
  </si>
  <si>
    <t xml:space="preserve">Total Possible Scores </t>
  </si>
  <si>
    <r>
      <rPr>
        <b/>
        <i/>
        <sz val="12"/>
        <color theme="1"/>
        <rFont val="Calibri"/>
        <family val="2"/>
        <scheme val="minor"/>
      </rPr>
      <t>Gold</t>
    </r>
    <r>
      <rPr>
        <sz val="11"/>
        <color theme="1"/>
        <rFont val="Calibri"/>
        <family val="2"/>
        <scheme val="minor"/>
      </rPr>
      <t xml:space="preserve">: You will receive a 100,90,80,70…10 score, going from highest to lowest kills. This will determine how many points out of a possible 5 you receive </t>
    </r>
  </si>
  <si>
    <t>Truth</t>
  </si>
  <si>
    <t>Chops</t>
  </si>
  <si>
    <t>uFish</t>
  </si>
  <si>
    <t>Karrmer</t>
  </si>
  <si>
    <t>Karmerr</t>
  </si>
  <si>
    <t>Beanninja</t>
  </si>
  <si>
    <t>Sippy</t>
  </si>
  <si>
    <t>GOODdaysir</t>
  </si>
  <si>
    <t>Seraphim</t>
  </si>
  <si>
    <t>Itsnot</t>
  </si>
  <si>
    <t>Sipp7</t>
  </si>
  <si>
    <t>Sippy2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</si>
</sst>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 style="medium">
        <color rgb="FF92D050"/>
      </top>
      <bottom/>
      <diagonal/>
    </border>
    <border>
      <left/>
      <right style="medium">
        <color theme="3"/>
      </right>
      <top style="medium">
        <color rgb="FF92D050"/>
      </top>
      <bottom/>
      <diagonal/>
    </border>
    <border>
      <left style="medium">
        <color theme="3"/>
      </left>
      <right/>
      <top/>
      <bottom style="medium">
        <color rgb="FF92D050"/>
      </bottom>
      <diagonal/>
    </border>
    <border>
      <left/>
      <right style="medium">
        <color theme="3"/>
      </right>
      <top/>
      <bottom style="medium">
        <color rgb="FF92D050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8" borderId="0" xfId="0" applyFont="1" applyFill="1" applyBorder="1" applyAlignment="1">
      <alignment vertical="center"/>
    </xf>
    <xf numFmtId="0" fontId="0" fillId="0" borderId="20" xfId="0" applyBorder="1"/>
    <xf numFmtId="0" fontId="0" fillId="0" borderId="21" xfId="0" applyBorder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0" xfId="0" applyFill="1" applyBorder="1" applyAlignment="1">
      <alignment horizontal="center" vertical="center"/>
    </xf>
    <xf numFmtId="0" fontId="0" fillId="2" borderId="29" xfId="0" applyNumberFormat="1" applyFill="1" applyBorder="1" applyAlignment="1">
      <alignment horizontal="center" vertical="center"/>
    </xf>
    <xf numFmtId="0" fontId="0" fillId="9" borderId="29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29" xfId="0" applyNumberFormat="1" applyFill="1" applyBorder="1" applyAlignment="1">
      <alignment horizontal="center"/>
    </xf>
    <xf numFmtId="0" fontId="0" fillId="6" borderId="29" xfId="0" applyNumberForma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9" borderId="30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0" borderId="33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8" fillId="0" borderId="0" xfId="0" applyFont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0" fillId="0" borderId="34" xfId="0" applyFill="1" applyBorder="1"/>
    <xf numFmtId="0" fontId="0" fillId="0" borderId="36" xfId="0" applyFill="1" applyBorder="1"/>
    <xf numFmtId="0" fontId="3" fillId="0" borderId="0" xfId="0" applyFont="1"/>
    <xf numFmtId="2" fontId="0" fillId="0" borderId="0" xfId="0" applyNumberFormat="1"/>
    <xf numFmtId="0" fontId="3" fillId="0" borderId="34" xfId="0" applyFont="1" applyBorder="1"/>
    <xf numFmtId="0" fontId="3" fillId="0" borderId="36" xfId="0" applyFont="1" applyBorder="1"/>
    <xf numFmtId="2" fontId="0" fillId="7" borderId="39" xfId="0" applyNumberFormat="1" applyFont="1" applyFill="1" applyBorder="1" applyAlignment="1">
      <alignment horizontal="center" vertical="center"/>
    </xf>
    <xf numFmtId="0" fontId="0" fillId="9" borderId="39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2" fontId="0" fillId="7" borderId="40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9" borderId="40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0" fontId="8" fillId="0" borderId="34" xfId="0" applyFont="1" applyBorder="1" applyAlignment="1">
      <alignment horizontal="center"/>
    </xf>
    <xf numFmtId="10" fontId="0" fillId="0" borderId="0" xfId="0" applyNumberFormat="1" applyBorder="1"/>
    <xf numFmtId="10" fontId="0" fillId="0" borderId="35" xfId="0" applyNumberFormat="1" applyBorder="1"/>
    <xf numFmtId="10" fontId="0" fillId="0" borderId="37" xfId="0" applyNumberFormat="1" applyBorder="1"/>
    <xf numFmtId="10" fontId="0" fillId="0" borderId="38" xfId="0" applyNumberFormat="1" applyBorder="1"/>
    <xf numFmtId="10" fontId="0" fillId="0" borderId="32" xfId="0" applyNumberFormat="1" applyBorder="1"/>
    <xf numFmtId="10" fontId="0" fillId="0" borderId="33" xfId="0" applyNumberFormat="1" applyBorder="1"/>
    <xf numFmtId="0" fontId="9" fillId="2" borderId="32" xfId="0" applyFont="1" applyFill="1" applyBorder="1" applyAlignment="1">
      <alignment horizontal="center" vertical="center"/>
    </xf>
    <xf numFmtId="0" fontId="9" fillId="9" borderId="32" xfId="0" applyFont="1" applyFill="1" applyBorder="1" applyAlignment="1">
      <alignment horizontal="center" vertical="center"/>
    </xf>
    <xf numFmtId="10" fontId="0" fillId="0" borderId="41" xfId="0" applyNumberFormat="1" applyBorder="1"/>
    <xf numFmtId="10" fontId="0" fillId="0" borderId="39" xfId="0" applyNumberFormat="1" applyBorder="1"/>
    <xf numFmtId="10" fontId="0" fillId="0" borderId="40" xfId="0" applyNumberFormat="1" applyBorder="1"/>
    <xf numFmtId="0" fontId="9" fillId="3" borderId="32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0" fontId="4" fillId="7" borderId="40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9" borderId="40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2" fillId="10" borderId="38" xfId="0" applyFont="1" applyFill="1" applyBorder="1" applyAlignment="1">
      <alignment horizontal="center" vertical="center"/>
    </xf>
    <xf numFmtId="0" fontId="0" fillId="11" borderId="42" xfId="0" applyFill="1" applyBorder="1"/>
    <xf numFmtId="0" fontId="13" fillId="0" borderId="34" xfId="0" applyFont="1" applyBorder="1" applyAlignment="1">
      <alignment horizontal="center" vertical="center"/>
    </xf>
    <xf numFmtId="0" fontId="11" fillId="11" borderId="42" xfId="0" applyFont="1" applyFill="1" applyBorder="1" applyAlignment="1">
      <alignment horizontal="center" vertical="center"/>
    </xf>
    <xf numFmtId="0" fontId="11" fillId="11" borderId="0" xfId="0" applyFont="1" applyFill="1" applyBorder="1"/>
    <xf numFmtId="0" fontId="11" fillId="11" borderId="42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4" fillId="12" borderId="0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/>
    </xf>
    <xf numFmtId="0" fontId="7" fillId="7" borderId="32" xfId="0" applyFont="1" applyFill="1" applyBorder="1" applyAlignment="1">
      <alignment horizontal="center"/>
    </xf>
    <xf numFmtId="0" fontId="7" fillId="7" borderId="33" xfId="0" applyFont="1" applyFill="1" applyBorder="1" applyAlignment="1">
      <alignment horizontal="center"/>
    </xf>
    <xf numFmtId="0" fontId="5" fillId="7" borderId="34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9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49">
    <dxf>
      <border diagonalUp="0" diagonalDown="0" outline="0">
        <left/>
        <right style="medium">
          <color theme="3"/>
        </right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 style="medium">
          <color theme="3"/>
        </left>
        <right/>
        <top/>
        <bottom/>
      </border>
    </dxf>
    <dxf>
      <border diagonalUp="0" diagonalDown="0" outline="0">
        <left/>
        <right style="medium">
          <color theme="3"/>
        </right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 style="medium">
          <color theme="3"/>
        </left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numFmt numFmtId="0" formatCode="General"/>
      <fill>
        <patternFill patternType="solid">
          <fgColor indexed="64"/>
          <bgColor theme="5" tint="0.39997558519241921"/>
        </patternFill>
      </fill>
      <alignment horizontal="center" textRotation="0" wrapText="0" indent="0" relativeIndent="255" justifyLastLine="0" shrinkToFit="0" mergeCell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numFmt numFmtId="0" formatCode="General"/>
      <fill>
        <patternFill patternType="solid">
          <fgColor indexed="64"/>
          <bgColor theme="5" tint="0.39997558519241921"/>
        </patternFill>
      </fill>
      <alignment horizontal="center" textRotation="0" wrapText="0" indent="0" relativeIndent="255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numFmt numFmtId="0" formatCode="General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numFmt numFmtId="0" formatCode="General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numFmt numFmtId="0" formatCode="General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numFmt numFmtId="0" formatCode="General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right style="dashDot">
          <color indexed="64"/>
        </right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  <colors>
    <mruColors>
      <color rgb="FFCC00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01:L114" totalsRowShown="0" headerRowDxfId="48" tableBorderDxfId="47">
  <autoFilter ref="A101:L114"/>
  <tableColumns count="12">
    <tableColumn id="1" name="Players"/>
    <tableColumn id="2" name="Truth"/>
    <tableColumn id="3" name="Chops"/>
    <tableColumn id="4" name="uFish"/>
    <tableColumn id="5" name="Karrmer"/>
    <tableColumn id="6" name="Karmerr"/>
    <tableColumn id="7" name="Beanninja"/>
    <tableColumn id="8" name="Itsnot"/>
    <tableColumn id="9" name="GOODdaysir"/>
    <tableColumn id="10" name="Seraphim"/>
    <tableColumn id="11" name="Sippy2"/>
    <tableColumn id="12" name="Total Score ">
      <calculatedColumnFormula>SUM(B102:K102)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18:L131" totalsRowShown="0" headerRowDxfId="46" tableBorderDxfId="45">
  <autoFilter ref="A118:L131"/>
  <tableColumns count="12">
    <tableColumn id="1" name="Players"/>
    <tableColumn id="2" name="Truth"/>
    <tableColumn id="3" name="Chops"/>
    <tableColumn id="4" name="uFish"/>
    <tableColumn id="5" name="Karrmer"/>
    <tableColumn id="6" name="Karmerr"/>
    <tableColumn id="7" name="Beanninja"/>
    <tableColumn id="8" name="Itsnot"/>
    <tableColumn id="9" name="GOODdaysir"/>
    <tableColumn id="10" name="Seraphim"/>
    <tableColumn id="11" name="Sippy2"/>
    <tableColumn id="12" name="Total Score ">
      <calculatedColumnFormula>SUM(B119:K119)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35:L148" totalsRowShown="0" headerRowDxfId="44" tableBorderDxfId="43">
  <autoFilter ref="A135:L148"/>
  <tableColumns count="12">
    <tableColumn id="1" name="Players "/>
    <tableColumn id="2" name="Truth"/>
    <tableColumn id="3" name="Chops"/>
    <tableColumn id="4" name="uFish"/>
    <tableColumn id="5" name="Karrmer"/>
    <tableColumn id="6" name="Karmerr"/>
    <tableColumn id="7" name="Beanninja"/>
    <tableColumn id="8" name="Itsnot"/>
    <tableColumn id="9" name="GOODdaysir"/>
    <tableColumn id="10" name="Seraphim"/>
    <tableColumn id="11" name="Sipp7"/>
    <tableColumn id="12" name="Total Score ">
      <calculatedColumnFormula>SUM(B136:K136)</calculatedColumnFormula>
    </tableColumn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37:N50" totalsRowShown="0" headerRowDxfId="42" tableBorderDxfId="41">
  <autoFilter ref="A37:N50">
    <filterColumn colId="4"/>
    <filterColumn colId="7"/>
    <filterColumn colId="9"/>
    <filterColumn colId="11"/>
    <filterColumn colId="13"/>
  </autoFilter>
  <sortState ref="A38:N50">
    <sortCondition ref="F15:F28"/>
  </sortState>
  <tableColumns count="14">
    <tableColumn id="1" name="Players"/>
    <tableColumn id="2" name="Game 1 " dataDxfId="40">
      <calculatedColumnFormula>L102</calculatedColumnFormula>
    </tableColumn>
    <tableColumn id="3" name="Game 2" dataDxfId="39">
      <calculatedColumnFormula>L119</calculatedColumnFormula>
    </tableColumn>
    <tableColumn id="4" name="Game 3 " dataDxfId="38">
      <calculatedColumnFormula>L136</calculatedColumnFormula>
    </tableColumn>
    <tableColumn id="14" name="Total Score" dataDxfId="37">
      <calculatedColumnFormula>SUM(Table4[[#This Row],[Game 1 ]:[Game 3 ]])</calculatedColumnFormula>
    </tableColumn>
    <tableColumn id="5" name="Voting Scoring " dataDxfId="36"/>
    <tableColumn id="6" name="Minion Kills " dataDxfId="35">
      <calculatedColumnFormula>E61</calculatedColumnFormula>
    </tableColumn>
    <tableColumn id="10" name="Minions Scoring " dataDxfId="34"/>
    <tableColumn id="7" name="Gold" dataDxfId="33">
      <calculatedColumnFormula>K61</calculatedColumnFormula>
    </tableColumn>
    <tableColumn id="11" name="Gold Scoring" dataDxfId="32"/>
    <tableColumn id="8" name="Assists" dataDxfId="31">
      <calculatedColumnFormula>E80</calculatedColumnFormula>
    </tableColumn>
    <tableColumn id="12" name="Assists Scoring" dataDxfId="30"/>
    <tableColumn id="9" name="Deaths " dataDxfId="29">
      <calculatedColumnFormula>K80</calculatedColumnFormula>
    </tableColumn>
    <tableColumn id="13" name="Deaths Scoring " dataDxfId="28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id="5" name="Table16" displayName="Table16" ref="A60:E74" totalsRowCount="1" headerRowDxfId="27" tableBorderDxfId="26">
  <autoFilter ref="A60:E73"/>
  <tableColumns count="5">
    <tableColumn id="1" name="Players" totalsRowDxfId="19"/>
    <tableColumn id="2" name="Game 1 " totalsRowDxfId="18"/>
    <tableColumn id="3" name="Game 2 " totalsRowDxfId="17"/>
    <tableColumn id="4" name="Game 3 " totalsRowLabel="Total Minions Killed" totalsRowDxfId="16"/>
    <tableColumn id="12" name="Total Score " totalsRowFunction="sum" totalsRowDxfId="15">
      <calculatedColumnFormula>SUM(B61:D61)</calculatedColumnFormula>
    </tableColumn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id="6" name="Table167" displayName="Table167" ref="G60:K74" totalsRowCount="1" headerRowDxfId="25" tableBorderDxfId="24">
  <autoFilter ref="G60:K73"/>
  <tableColumns count="5">
    <tableColumn id="1" name="Players" totalsRowDxfId="14"/>
    <tableColumn id="2" name="Game 1 " totalsRowDxfId="13"/>
    <tableColumn id="3" name="Game 2 " totalsRowDxfId="12"/>
    <tableColumn id="4" name="Game 3 " totalsRowLabel="Total Gold Earned" totalsRowDxfId="11"/>
    <tableColumn id="12" name="Total Score " totalsRowFunction="sum" totalsRowDxfId="10">
      <calculatedColumnFormula>SUM(H61:J61)</calculatedColumnFormula>
    </tableColumn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id="7" name="Table168" displayName="Table168" ref="A79:E93" totalsRowCount="1" headerRowDxfId="23" tableBorderDxfId="22">
  <autoFilter ref="A79:E92"/>
  <tableColumns count="5">
    <tableColumn id="1" name="Players" totalsRowDxfId="9"/>
    <tableColumn id="2" name="Game 1 " totalsRowDxfId="8"/>
    <tableColumn id="3" name="Game 2 " totalsRowDxfId="7"/>
    <tableColumn id="4" name="Game 3 " totalsRowLabel="Total Assists" totalsRowDxfId="6"/>
    <tableColumn id="12" name="Total Score " totalsRowFunction="sum" totalsRowDxfId="5">
      <calculatedColumnFormula>SUM(B80:D80)</calculatedColumnFormula>
    </tableColumn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id="8" name="Table1689" displayName="Table1689" ref="G79:K93" totalsRowCount="1" headerRowDxfId="21" tableBorderDxfId="20">
  <autoFilter ref="G79:K92"/>
  <tableColumns count="5">
    <tableColumn id="1" name="Players" totalsRowDxfId="4"/>
    <tableColumn id="2" name="Game 1 " totalsRowDxfId="3"/>
    <tableColumn id="3" name="Game 2 " totalsRowDxfId="2"/>
    <tableColumn id="4" name="Game 3 " totalsRowLabel="Total Deaths" totalsRowDxfId="1"/>
    <tableColumn id="12" name="Total Score " totalsRowFunction="sum" totalsRowDxfId="0">
      <calculatedColumnFormula>SUM(H80:J80)</calculatedColumnFormula>
    </tableColumn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0"/>
  <sheetViews>
    <sheetView tabSelected="1" zoomScale="70" zoomScaleNormal="70" workbookViewId="0">
      <selection activeCell="H2" sqref="H2"/>
    </sheetView>
  </sheetViews>
  <sheetFormatPr defaultRowHeight="15"/>
  <cols>
    <col min="1" max="13" width="23.85546875" customWidth="1"/>
    <col min="14" max="14" width="19.5703125" customWidth="1"/>
  </cols>
  <sheetData>
    <row r="1" spans="1:13" ht="47.25" customHeight="1" thickBot="1">
      <c r="A1" s="136" t="s">
        <v>43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26.25">
      <c r="A2" s="93" t="s">
        <v>26</v>
      </c>
      <c r="B2" s="94"/>
      <c r="C2" s="94"/>
      <c r="D2" s="94"/>
      <c r="E2" s="94"/>
      <c r="F2" s="94"/>
      <c r="G2" s="41"/>
      <c r="H2" s="1"/>
      <c r="I2" s="116" t="s">
        <v>42</v>
      </c>
      <c r="J2" s="117"/>
      <c r="K2" s="117"/>
      <c r="L2" s="117"/>
      <c r="M2" s="118"/>
    </row>
    <row r="3" spans="1:13" ht="26.25">
      <c r="A3" s="64"/>
      <c r="B3" s="45"/>
      <c r="C3" s="45"/>
      <c r="D3" s="45"/>
      <c r="E3" s="45"/>
      <c r="F3" s="45"/>
      <c r="G3" s="47"/>
      <c r="H3" s="1"/>
      <c r="I3" s="119"/>
      <c r="J3" s="120"/>
      <c r="K3" s="120"/>
      <c r="L3" s="120"/>
      <c r="M3" s="121"/>
    </row>
    <row r="4" spans="1:13">
      <c r="A4" s="46"/>
      <c r="B4" s="1"/>
      <c r="C4" s="1"/>
      <c r="D4" s="1"/>
      <c r="E4" s="1"/>
      <c r="F4" s="1"/>
      <c r="G4" s="47"/>
      <c r="H4" s="1"/>
      <c r="I4" s="119"/>
      <c r="J4" s="120"/>
      <c r="K4" s="120"/>
      <c r="L4" s="120"/>
      <c r="M4" s="121"/>
    </row>
    <row r="5" spans="1:13" ht="18.75">
      <c r="A5" s="46" t="s">
        <v>27</v>
      </c>
      <c r="B5" s="1"/>
      <c r="C5" s="1"/>
      <c r="D5" s="1"/>
      <c r="E5" s="1"/>
      <c r="F5" s="1"/>
      <c r="G5" s="47"/>
      <c r="H5" s="1"/>
      <c r="I5" s="119"/>
      <c r="J5" s="120"/>
      <c r="K5" s="120"/>
      <c r="L5" s="120"/>
      <c r="M5" s="121"/>
    </row>
    <row r="6" spans="1:13">
      <c r="A6" s="46"/>
      <c r="B6" s="1"/>
      <c r="C6" s="1"/>
      <c r="D6" s="1"/>
      <c r="E6" s="1"/>
      <c r="F6" s="1"/>
      <c r="G6" s="47"/>
      <c r="H6" s="1"/>
      <c r="I6" s="119"/>
      <c r="J6" s="120"/>
      <c r="K6" s="120"/>
      <c r="L6" s="120"/>
      <c r="M6" s="121"/>
    </row>
    <row r="7" spans="1:13" ht="18.75">
      <c r="A7" s="46" t="s">
        <v>18</v>
      </c>
      <c r="B7" s="1"/>
      <c r="C7" s="1"/>
      <c r="D7" s="1"/>
      <c r="E7" s="1"/>
      <c r="F7" s="1"/>
      <c r="G7" s="47"/>
      <c r="H7" s="1"/>
      <c r="I7" s="119"/>
      <c r="J7" s="120"/>
      <c r="K7" s="120"/>
      <c r="L7" s="120"/>
      <c r="M7" s="121"/>
    </row>
    <row r="8" spans="1:13">
      <c r="A8" s="46"/>
      <c r="B8" s="1"/>
      <c r="C8" s="1"/>
      <c r="D8" s="1"/>
      <c r="E8" s="1"/>
      <c r="F8" s="1"/>
      <c r="G8" s="47"/>
      <c r="H8" s="1"/>
      <c r="I8" s="119"/>
      <c r="J8" s="120"/>
      <c r="K8" s="120"/>
      <c r="L8" s="120"/>
      <c r="M8" s="121"/>
    </row>
    <row r="9" spans="1:13" ht="18.75">
      <c r="A9" s="46" t="s">
        <v>19</v>
      </c>
      <c r="B9" s="1"/>
      <c r="C9" s="1"/>
      <c r="D9" s="1"/>
      <c r="E9" s="1"/>
      <c r="F9" s="1"/>
      <c r="G9" s="47"/>
      <c r="H9" s="1"/>
      <c r="I9" s="119"/>
      <c r="J9" s="120"/>
      <c r="K9" s="120"/>
      <c r="L9" s="120"/>
      <c r="M9" s="121"/>
    </row>
    <row r="10" spans="1:13">
      <c r="A10" s="46"/>
      <c r="B10" s="1"/>
      <c r="C10" s="1"/>
      <c r="D10" s="1"/>
      <c r="E10" s="1"/>
      <c r="F10" s="1"/>
      <c r="G10" s="47"/>
      <c r="H10" s="1"/>
      <c r="I10" s="119"/>
      <c r="J10" s="120"/>
      <c r="K10" s="120"/>
      <c r="L10" s="120"/>
      <c r="M10" s="121"/>
    </row>
    <row r="11" spans="1:13" ht="15.75">
      <c r="A11" s="48" t="s">
        <v>46</v>
      </c>
      <c r="B11" s="1"/>
      <c r="C11" s="1"/>
      <c r="D11" s="1"/>
      <c r="E11" s="1"/>
      <c r="F11" s="1"/>
      <c r="G11" s="47"/>
      <c r="H11" s="1"/>
      <c r="I11" s="119"/>
      <c r="J11" s="120"/>
      <c r="K11" s="120"/>
      <c r="L11" s="120"/>
      <c r="M11" s="121"/>
    </row>
    <row r="12" spans="1:13">
      <c r="A12" s="48"/>
      <c r="B12" s="1"/>
      <c r="C12" s="1"/>
      <c r="D12" s="1"/>
      <c r="E12" s="1"/>
      <c r="F12" s="1"/>
      <c r="G12" s="47"/>
      <c r="H12" s="1"/>
      <c r="I12" s="119"/>
      <c r="J12" s="120"/>
      <c r="K12" s="120"/>
      <c r="L12" s="120"/>
      <c r="M12" s="121"/>
    </row>
    <row r="13" spans="1:13" ht="19.5" thickBot="1">
      <c r="A13" s="49" t="s">
        <v>28</v>
      </c>
      <c r="B13" s="43"/>
      <c r="C13" s="43"/>
      <c r="D13" s="43"/>
      <c r="E13" s="43"/>
      <c r="F13" s="43"/>
      <c r="G13" s="44"/>
      <c r="H13" s="1"/>
      <c r="I13" s="122"/>
      <c r="J13" s="123"/>
      <c r="K13" s="123"/>
      <c r="L13" s="123"/>
      <c r="M13" s="124"/>
    </row>
    <row r="14" spans="1:13" ht="43.5" customHeight="1" thickBot="1">
      <c r="A14" s="125" t="s">
        <v>45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</row>
    <row r="15" spans="1:13" ht="27.75" thickTop="1" thickBot="1">
      <c r="A15" s="84"/>
      <c r="B15" s="86">
        <v>60</v>
      </c>
      <c r="C15" s="86">
        <v>5</v>
      </c>
      <c r="D15" s="86">
        <v>15</v>
      </c>
      <c r="E15" s="86">
        <v>10</v>
      </c>
      <c r="F15" s="86">
        <v>10</v>
      </c>
      <c r="G15" s="86"/>
      <c r="H15" s="87"/>
      <c r="I15" s="88"/>
      <c r="J15" s="86">
        <f>$K$74</f>
        <v>353134</v>
      </c>
      <c r="K15" s="86">
        <f>$E$74</f>
        <v>4408</v>
      </c>
      <c r="L15" s="86">
        <f>$E$93</f>
        <v>610</v>
      </c>
      <c r="M15" s="86">
        <f>$K$93</f>
        <v>260</v>
      </c>
    </row>
    <row r="16" spans="1:13" ht="27.75" customHeight="1" thickTop="1" thickBot="1">
      <c r="A16" s="89"/>
      <c r="B16" s="78" t="s">
        <v>25</v>
      </c>
      <c r="C16" s="79" t="s">
        <v>29</v>
      </c>
      <c r="D16" s="80" t="s">
        <v>31</v>
      </c>
      <c r="E16" s="81" t="s">
        <v>16</v>
      </c>
      <c r="F16" s="82" t="s">
        <v>8</v>
      </c>
      <c r="G16" s="83" t="s">
        <v>23</v>
      </c>
      <c r="I16" s="85" t="s">
        <v>44</v>
      </c>
      <c r="J16" s="72" t="s">
        <v>37</v>
      </c>
      <c r="K16" s="71" t="s">
        <v>38</v>
      </c>
      <c r="L16" s="76" t="s">
        <v>39</v>
      </c>
      <c r="M16" s="77" t="s">
        <v>40</v>
      </c>
    </row>
    <row r="17" spans="1:13" ht="31.5" customHeight="1">
      <c r="A17" s="52" t="s">
        <v>47</v>
      </c>
      <c r="B17" s="54">
        <f>E35*(F38/100)</f>
        <v>60</v>
      </c>
      <c r="C17" s="31">
        <f>G35*(H38/100)</f>
        <v>5</v>
      </c>
      <c r="D17" s="55">
        <f>I35*(J38/100)</f>
        <v>15</v>
      </c>
      <c r="E17" s="34">
        <f>K35*(L38/100)</f>
        <v>10</v>
      </c>
      <c r="F17" s="56">
        <f>M35*(N38/100)</f>
        <v>10</v>
      </c>
      <c r="G17" s="62">
        <f>SUM(B17:F17)</f>
        <v>100</v>
      </c>
      <c r="I17" s="52" t="s">
        <v>47</v>
      </c>
      <c r="J17" s="73">
        <f>I38/Table167[[#Totals],[Total Score ]]</f>
        <v>0.1162788063454666</v>
      </c>
      <c r="K17" s="69">
        <f>G38/Table16[[#Totals],[Total Score ]]</f>
        <v>0.1397459165154265</v>
      </c>
      <c r="L17" s="73">
        <f>K38/Table168[[#Totals],[Total Score ]]</f>
        <v>0.12295081967213115</v>
      </c>
      <c r="M17" s="70">
        <f>M38/Table1689[[#Totals],[Total Score ]]</f>
        <v>5.3846153846153849E-2</v>
      </c>
    </row>
    <row r="18" spans="1:13" ht="31.5" customHeight="1">
      <c r="A18" s="52" t="s">
        <v>48</v>
      </c>
      <c r="B18" s="54">
        <f>E35*(F39/100)</f>
        <v>6</v>
      </c>
      <c r="C18" s="31">
        <f>G35*(H39/100)</f>
        <v>1</v>
      </c>
      <c r="D18" s="55">
        <f>I35*(J39/100)</f>
        <v>1.5</v>
      </c>
      <c r="E18" s="34">
        <f>K35*(L39/100)</f>
        <v>3</v>
      </c>
      <c r="F18" s="56">
        <f>M35*(N39/100)</f>
        <v>2</v>
      </c>
      <c r="G18" s="62">
        <f t="shared" ref="G18:G29" si="0">SUM(B18:F18)</f>
        <v>13.5</v>
      </c>
      <c r="I18" s="52" t="s">
        <v>48</v>
      </c>
      <c r="J18" s="74">
        <f>I39/Table167[[#Totals],[Total Score ]]</f>
        <v>8.2472942282532977E-2</v>
      </c>
      <c r="K18" s="65">
        <f>G39/Table16[[#Totals],[Total Score ]]</f>
        <v>7.3502722323048997E-2</v>
      </c>
      <c r="L18" s="74">
        <f>K39/Table168[[#Totals],[Total Score ]]</f>
        <v>8.1967213114754092E-2</v>
      </c>
      <c r="M18" s="66">
        <f>M39/Table1689[[#Totals],[Total Score ]]</f>
        <v>0.11923076923076924</v>
      </c>
    </row>
    <row r="19" spans="1:13" ht="31.5" customHeight="1">
      <c r="A19" s="52" t="s">
        <v>49</v>
      </c>
      <c r="B19" s="54">
        <f>E35*(F40/100)</f>
        <v>30</v>
      </c>
      <c r="C19" s="31">
        <f>G35*(H40/100)</f>
        <v>2.5</v>
      </c>
      <c r="D19" s="55">
        <f>I35*(J40/100)</f>
        <v>9</v>
      </c>
      <c r="E19" s="34">
        <f>K35*(L40/100)</f>
        <v>7</v>
      </c>
      <c r="F19" s="56">
        <f>M35*(N40/100)</f>
        <v>7</v>
      </c>
      <c r="G19" s="62">
        <f t="shared" si="0"/>
        <v>55.5</v>
      </c>
      <c r="I19" s="52" t="s">
        <v>49</v>
      </c>
      <c r="J19" s="74">
        <f>I40/Table167[[#Totals],[Total Score ]]</f>
        <v>0.10136662003658668</v>
      </c>
      <c r="K19" s="65">
        <f>G40/Table16[[#Totals],[Total Score ]]</f>
        <v>0.10186025408348458</v>
      </c>
      <c r="L19" s="74">
        <f>K40/Table168[[#Totals],[Total Score ]]</f>
        <v>0.11147540983606558</v>
      </c>
      <c r="M19" s="66">
        <f>M40/Table1689[[#Totals],[Total Score ]]</f>
        <v>9.2307692307692313E-2</v>
      </c>
    </row>
    <row r="20" spans="1:13" ht="31.5" customHeight="1">
      <c r="A20" s="52" t="s">
        <v>50</v>
      </c>
      <c r="B20" s="54">
        <f>E35*(F41/100)</f>
        <v>48</v>
      </c>
      <c r="C20" s="31">
        <f>G35*(H41/100)</f>
        <v>3</v>
      </c>
      <c r="D20" s="55">
        <f>I35*(J41/100)</f>
        <v>4.5</v>
      </c>
      <c r="E20" s="34">
        <f>K35*(L41/100)</f>
        <v>9</v>
      </c>
      <c r="F20" s="56">
        <f>M35*(N41/100)</f>
        <v>8</v>
      </c>
      <c r="G20" s="62">
        <f t="shared" si="0"/>
        <v>72.5</v>
      </c>
      <c r="I20" s="52" t="s">
        <v>50</v>
      </c>
      <c r="J20" s="74">
        <f>I41/Table167[[#Totals],[Total Score ]]</f>
        <v>9.5935254039543061E-2</v>
      </c>
      <c r="K20" s="65">
        <f>G41/Table16[[#Totals],[Total Score ]]</f>
        <v>0.10617059891107078</v>
      </c>
      <c r="L20" s="74">
        <f>K41/Table168[[#Totals],[Total Score ]]</f>
        <v>0.11475409836065574</v>
      </c>
      <c r="M20" s="66">
        <f>M41/Table1689[[#Totals],[Total Score ]]</f>
        <v>8.8461538461538466E-2</v>
      </c>
    </row>
    <row r="21" spans="1:13" ht="31.5" customHeight="1">
      <c r="A21" s="52" t="s">
        <v>51</v>
      </c>
      <c r="B21" s="54">
        <f>E35*(F42/100)</f>
        <v>18</v>
      </c>
      <c r="C21" s="31">
        <f>G35*(H42/100)</f>
        <v>1.5</v>
      </c>
      <c r="D21" s="55">
        <f>I35*(J42/100)</f>
        <v>12</v>
      </c>
      <c r="E21" s="34">
        <f>K35*(L42/100)</f>
        <v>8</v>
      </c>
      <c r="F21" s="56">
        <f>M35*(N42/100)</f>
        <v>6</v>
      </c>
      <c r="G21" s="62">
        <f t="shared" si="0"/>
        <v>45.5</v>
      </c>
      <c r="I21" s="52" t="s">
        <v>51</v>
      </c>
      <c r="J21" s="74">
        <f>I42/Table167[[#Totals],[Total Score ]]</f>
        <v>0.10546987828982765</v>
      </c>
      <c r="K21" s="65">
        <f>G42/Table16[[#Totals],[Total Score ]]</f>
        <v>8.0535390199637027E-2</v>
      </c>
      <c r="L21" s="74">
        <f>K42/Table168[[#Totals],[Total Score ]]</f>
        <v>0.11311475409836065</v>
      </c>
      <c r="M21" s="66">
        <f>M42/Table1689[[#Totals],[Total Score ]]</f>
        <v>0.1</v>
      </c>
    </row>
    <row r="22" spans="1:13" ht="31.5" customHeight="1">
      <c r="A22" s="52" t="s">
        <v>52</v>
      </c>
      <c r="B22" s="54">
        <f>E35*(F43/100)</f>
        <v>12</v>
      </c>
      <c r="C22" s="31">
        <f>G35*(H43/100)</f>
        <v>2</v>
      </c>
      <c r="D22" s="55">
        <f>I35*(J43/100)</f>
        <v>7.5</v>
      </c>
      <c r="E22" s="34">
        <f>K35*(L43/100)</f>
        <v>6</v>
      </c>
      <c r="F22" s="56">
        <f>M35*(N43/100)</f>
        <v>3</v>
      </c>
      <c r="G22" s="62">
        <f t="shared" si="0"/>
        <v>30.5</v>
      </c>
      <c r="I22" s="52" t="s">
        <v>52</v>
      </c>
      <c r="J22" s="74">
        <f>I43/Table167[[#Totals],[Total Score ]]</f>
        <v>9.868491847287432E-2</v>
      </c>
      <c r="K22" s="65">
        <f>G43/Table16[[#Totals],[Total Score ]]</f>
        <v>8.1215970961887471E-2</v>
      </c>
      <c r="L22" s="74">
        <f>K43/Table168[[#Totals],[Total Score ]]</f>
        <v>0.10163934426229508</v>
      </c>
      <c r="M22" s="66">
        <f>M43/Table1689[[#Totals],[Total Score ]]</f>
        <v>0.11153846153846154</v>
      </c>
    </row>
    <row r="23" spans="1:13" ht="31.5" customHeight="1">
      <c r="A23" s="52" t="s">
        <v>53</v>
      </c>
      <c r="B23" s="54">
        <f>E35*(F44/100)</f>
        <v>42</v>
      </c>
      <c r="C23" s="31">
        <f>G35*(H44/100)</f>
        <v>3.5</v>
      </c>
      <c r="D23" s="55">
        <f>I35*(J44/100)</f>
        <v>10.5</v>
      </c>
      <c r="E23" s="34">
        <f>K35*(L44/100)</f>
        <v>5</v>
      </c>
      <c r="F23" s="56">
        <f>M35*(N44/100)</f>
        <v>9</v>
      </c>
      <c r="G23" s="62">
        <f t="shared" si="0"/>
        <v>70</v>
      </c>
      <c r="I23" s="52" t="s">
        <v>53</v>
      </c>
      <c r="J23" s="74">
        <f>I44/Table167[[#Totals],[Total Score ]]</f>
        <v>0.10326674859968171</v>
      </c>
      <c r="K23" s="65">
        <f>G44/Table16[[#Totals],[Total Score ]]</f>
        <v>0.11048094373865698</v>
      </c>
      <c r="L23" s="74">
        <f>K44/Table168[[#Totals],[Total Score ]]</f>
        <v>9.1803278688524587E-2</v>
      </c>
      <c r="M23" s="66">
        <f>M44/Table1689[[#Totals],[Total Score ]]</f>
        <v>8.0769230769230774E-2</v>
      </c>
    </row>
    <row r="24" spans="1:13" ht="31.5" customHeight="1">
      <c r="A24" s="52" t="s">
        <v>54</v>
      </c>
      <c r="B24" s="54">
        <f>E35*(F45/100)</f>
        <v>24</v>
      </c>
      <c r="C24" s="31">
        <f>G35*(H45/100)</f>
        <v>4</v>
      </c>
      <c r="D24" s="55">
        <f>I35*(J45/100)</f>
        <v>6</v>
      </c>
      <c r="E24" s="34">
        <f>K35*(L45/100)</f>
        <v>1</v>
      </c>
      <c r="F24" s="56">
        <f>M35*(N45/100)</f>
        <v>1</v>
      </c>
      <c r="G24" s="62">
        <f t="shared" si="0"/>
        <v>36</v>
      </c>
      <c r="I24" s="52" t="s">
        <v>54</v>
      </c>
      <c r="J24" s="74">
        <f>I45/Table167[[#Totals],[Total Score ]]</f>
        <v>9.6430816630514199E-2</v>
      </c>
      <c r="K24" s="65">
        <f>G45/Table16[[#Totals],[Total Score ]]</f>
        <v>0.11683303085299455</v>
      </c>
      <c r="L24" s="74">
        <f>K45/Table168[[#Totals],[Total Score ]]</f>
        <v>7.2131147540983612E-2</v>
      </c>
      <c r="M24" s="66">
        <f>M45/Table1689[[#Totals],[Total Score ]]</f>
        <v>0.1423076923076923</v>
      </c>
    </row>
    <row r="25" spans="1:13" ht="31.5" customHeight="1">
      <c r="A25" s="52" t="s">
        <v>55</v>
      </c>
      <c r="B25" s="54">
        <f>E35*(F46/100)</f>
        <v>54</v>
      </c>
      <c r="C25" s="31">
        <f>G35*(H46/100)</f>
        <v>4.5</v>
      </c>
      <c r="D25" s="55">
        <f>I35*(J46/100)</f>
        <v>13.5</v>
      </c>
      <c r="E25" s="34">
        <f>K35*(L46/100)</f>
        <v>4</v>
      </c>
      <c r="F25" s="56">
        <f>M35*(N46/100)</f>
        <v>4</v>
      </c>
      <c r="G25" s="62">
        <f t="shared" si="0"/>
        <v>80</v>
      </c>
      <c r="I25" s="52" t="s">
        <v>55</v>
      </c>
      <c r="J25" s="74">
        <f>I46/Table167[[#Totals],[Total Score ]]</f>
        <v>0.10590030979741401</v>
      </c>
      <c r="K25" s="65">
        <f>G46/Table16[[#Totals],[Total Score ]]</f>
        <v>0.11887477313974591</v>
      </c>
      <c r="L25" s="74">
        <f>K46/Table168[[#Totals],[Total Score ]]</f>
        <v>9.5081967213114751E-2</v>
      </c>
      <c r="M25" s="66">
        <f>M46/Table1689[[#Totals],[Total Score ]]</f>
        <v>0.1076923076923077</v>
      </c>
    </row>
    <row r="26" spans="1:13" ht="31.5" customHeight="1">
      <c r="A26" s="52" t="s">
        <v>56</v>
      </c>
      <c r="B26" s="54">
        <f>E35*(F47/100)</f>
        <v>36</v>
      </c>
      <c r="C26" s="31">
        <f>G35*(H47/100)</f>
        <v>0.5</v>
      </c>
      <c r="D26" s="55">
        <f>I35*(J47/100)</f>
        <v>3</v>
      </c>
      <c r="E26" s="34">
        <f>K35*(L47/100)</f>
        <v>3</v>
      </c>
      <c r="F26" s="56">
        <f>M35*(N47/100)</f>
        <v>5</v>
      </c>
      <c r="G26" s="62">
        <f t="shared" si="0"/>
        <v>47.5</v>
      </c>
      <c r="I26" s="52" t="s">
        <v>12</v>
      </c>
      <c r="J26" s="74">
        <f>I47/Table167[[#Totals],[Total Score ]]</f>
        <v>9.4193705505558792E-2</v>
      </c>
      <c r="K26" s="65">
        <f>G47/Table16[[#Totals],[Total Score ]]</f>
        <v>7.0780399274047182E-2</v>
      </c>
      <c r="L26" s="74">
        <f>K47/Table168[[#Totals],[Total Score ]]</f>
        <v>9.5081967213114751E-2</v>
      </c>
      <c r="M26" s="66">
        <f>M47/Table1689[[#Totals],[Total Score ]]</f>
        <v>0.10384615384615385</v>
      </c>
    </row>
    <row r="27" spans="1:13" ht="31.5" customHeight="1">
      <c r="A27" s="52" t="s">
        <v>0</v>
      </c>
      <c r="B27" s="54">
        <f>E35*(F48/100)</f>
        <v>0</v>
      </c>
      <c r="C27" s="31">
        <f>G35*(H48/100)</f>
        <v>0</v>
      </c>
      <c r="D27" s="55">
        <f>I35*(J48/100)</f>
        <v>0</v>
      </c>
      <c r="E27" s="34">
        <f>K35*(L48/100)</f>
        <v>0</v>
      </c>
      <c r="F27" s="56">
        <f>M35*(N48/100)</f>
        <v>0</v>
      </c>
      <c r="G27" s="62">
        <f t="shared" si="0"/>
        <v>0</v>
      </c>
      <c r="I27" s="52" t="s">
        <v>0</v>
      </c>
      <c r="J27" s="74">
        <f>I48/Table167[[#Totals],[Total Score ]]</f>
        <v>0</v>
      </c>
      <c r="K27" s="65">
        <f>G48/Table16[[#Totals],[Total Score ]]</f>
        <v>0</v>
      </c>
      <c r="L27" s="74">
        <f>K48/Table168[[#Totals],[Total Score ]]</f>
        <v>0</v>
      </c>
      <c r="M27" s="66">
        <f>M48/Table1689[[#Totals],[Total Score ]]</f>
        <v>0</v>
      </c>
    </row>
    <row r="28" spans="1:13" ht="31.5" customHeight="1">
      <c r="A28" s="52" t="s">
        <v>1</v>
      </c>
      <c r="B28" s="54">
        <f>E35*(F49/100)</f>
        <v>0</v>
      </c>
      <c r="C28" s="31">
        <f>G35*(H49/100)</f>
        <v>0</v>
      </c>
      <c r="D28" s="55">
        <f>I35*(J49/100)</f>
        <v>0</v>
      </c>
      <c r="E28" s="34">
        <f>K35*(L49/100)</f>
        <v>0</v>
      </c>
      <c r="F28" s="56">
        <f>M35*(N49/100)</f>
        <v>0</v>
      </c>
      <c r="G28" s="62">
        <f t="shared" si="0"/>
        <v>0</v>
      </c>
      <c r="I28" s="52" t="s">
        <v>1</v>
      </c>
      <c r="J28" s="74">
        <f>I49/Table167[[#Totals],[Total Score ]]</f>
        <v>0</v>
      </c>
      <c r="K28" s="65">
        <f>G49/Table16[[#Totals],[Total Score ]]</f>
        <v>0</v>
      </c>
      <c r="L28" s="74">
        <f>K49/Table168[[#Totals],[Total Score ]]</f>
        <v>0</v>
      </c>
      <c r="M28" s="66">
        <f>M49/Table1689[[#Totals],[Total Score ]]</f>
        <v>0</v>
      </c>
    </row>
    <row r="29" spans="1:13" ht="31.5" customHeight="1" thickBot="1">
      <c r="A29" s="53" t="s">
        <v>2</v>
      </c>
      <c r="B29" s="57">
        <f>E35*(F50/100)</f>
        <v>0</v>
      </c>
      <c r="C29" s="58">
        <f>G35*(H50/100)</f>
        <v>0</v>
      </c>
      <c r="D29" s="59">
        <f>I35*(J50/100)</f>
        <v>0</v>
      </c>
      <c r="E29" s="60">
        <f>K35*(L50/100)</f>
        <v>0</v>
      </c>
      <c r="F29" s="61">
        <f>M35*(N50/100)</f>
        <v>0</v>
      </c>
      <c r="G29" s="63">
        <f t="shared" si="0"/>
        <v>0</v>
      </c>
      <c r="I29" s="53" t="s">
        <v>2</v>
      </c>
      <c r="J29" s="75">
        <f>I50/Table167[[#Totals],[Total Score ]]</f>
        <v>0</v>
      </c>
      <c r="K29" s="67">
        <f>G50/Table16[[#Totals],[Total Score ]]</f>
        <v>0</v>
      </c>
      <c r="L29" s="75">
        <f>K50/Table168[[#Totals],[Total Score ]]</f>
        <v>0</v>
      </c>
      <c r="M29" s="68">
        <f>M50/Table1689[[#Totals],[Total Score ]]</f>
        <v>0</v>
      </c>
    </row>
    <row r="30" spans="1:13" ht="24" customHeight="1">
      <c r="A30" s="50"/>
      <c r="B30" s="51"/>
    </row>
    <row r="31" spans="1:13" ht="16.5" customHeight="1"/>
    <row r="32" spans="1:13" ht="15.75" thickBot="1"/>
    <row r="33" spans="1:14" ht="31.5">
      <c r="E33" s="126" t="s">
        <v>30</v>
      </c>
      <c r="F33" s="127"/>
      <c r="G33" s="127"/>
      <c r="H33" s="127"/>
      <c r="I33" s="127"/>
      <c r="J33" s="127"/>
      <c r="K33" s="127"/>
      <c r="L33" s="127"/>
      <c r="M33" s="127"/>
      <c r="N33" s="128"/>
    </row>
    <row r="34" spans="1:14">
      <c r="E34" s="46"/>
      <c r="F34" s="1"/>
      <c r="G34" s="1"/>
      <c r="H34" s="1"/>
      <c r="I34" s="1"/>
      <c r="J34" s="1"/>
      <c r="K34" s="1"/>
      <c r="L34" s="1"/>
      <c r="M34" s="1"/>
      <c r="N34" s="47"/>
    </row>
    <row r="35" spans="1:14" ht="21">
      <c r="E35" s="129">
        <v>60</v>
      </c>
      <c r="F35" s="130"/>
      <c r="G35" s="131">
        <v>5</v>
      </c>
      <c r="H35" s="131"/>
      <c r="I35" s="132">
        <v>15</v>
      </c>
      <c r="J35" s="132"/>
      <c r="K35" s="133">
        <v>10</v>
      </c>
      <c r="L35" s="133"/>
      <c r="M35" s="134">
        <v>10</v>
      </c>
      <c r="N35" s="135"/>
    </row>
    <row r="36" spans="1:14" ht="15.75" thickBot="1">
      <c r="E36" s="42"/>
      <c r="F36" s="43"/>
      <c r="G36" s="43"/>
      <c r="H36" s="43"/>
      <c r="I36" s="43"/>
      <c r="J36" s="43"/>
      <c r="K36" s="43"/>
      <c r="L36" s="43"/>
      <c r="M36" s="43"/>
      <c r="N36" s="44"/>
    </row>
    <row r="37" spans="1:14">
      <c r="A37" s="2" t="s">
        <v>13</v>
      </c>
      <c r="B37" s="2" t="s">
        <v>3</v>
      </c>
      <c r="C37" s="2" t="s">
        <v>4</v>
      </c>
      <c r="D37" s="2" t="s">
        <v>5</v>
      </c>
      <c r="E37" s="2" t="s">
        <v>23</v>
      </c>
      <c r="F37" s="2" t="s">
        <v>24</v>
      </c>
      <c r="G37" s="37" t="s">
        <v>6</v>
      </c>
      <c r="H37" s="37" t="s">
        <v>20</v>
      </c>
      <c r="I37" s="38" t="s">
        <v>31</v>
      </c>
      <c r="J37" s="38" t="s">
        <v>32</v>
      </c>
      <c r="K37" s="39" t="s">
        <v>16</v>
      </c>
      <c r="L37" s="39" t="s">
        <v>21</v>
      </c>
      <c r="M37" s="40" t="s">
        <v>8</v>
      </c>
      <c r="N37" s="40" t="s">
        <v>22</v>
      </c>
    </row>
    <row r="38" spans="1:14" ht="18.75">
      <c r="A38" s="52" t="s">
        <v>47</v>
      </c>
      <c r="B38" s="3">
        <f>L102</f>
        <v>75</v>
      </c>
      <c r="C38" s="3">
        <f>L119</f>
        <v>72</v>
      </c>
      <c r="D38" s="3">
        <f>L136</f>
        <v>58</v>
      </c>
      <c r="E38" s="3">
        <f>SUM(Table4[[#This Row],[Game 1 ]:[Game 3 ]])</f>
        <v>205</v>
      </c>
      <c r="F38" s="1">
        <v>100</v>
      </c>
      <c r="G38" s="32">
        <f>E61</f>
        <v>616</v>
      </c>
      <c r="H38" s="32">
        <v>100</v>
      </c>
      <c r="I38" s="33">
        <f>K61</f>
        <v>41062</v>
      </c>
      <c r="J38" s="33">
        <v>100</v>
      </c>
      <c r="K38" s="35">
        <f>E80</f>
        <v>75</v>
      </c>
      <c r="L38" s="35">
        <v>100</v>
      </c>
      <c r="M38" s="36">
        <f>K80</f>
        <v>14</v>
      </c>
      <c r="N38" s="36">
        <v>100</v>
      </c>
    </row>
    <row r="39" spans="1:14" ht="18.75">
      <c r="A39" s="52" t="s">
        <v>48</v>
      </c>
      <c r="B39" s="3">
        <f>L103</f>
        <v>24</v>
      </c>
      <c r="C39" s="3">
        <f>L120</f>
        <v>19</v>
      </c>
      <c r="D39" s="3">
        <f>L137</f>
        <v>23</v>
      </c>
      <c r="E39" s="3">
        <f>SUM(Table4[[#This Row],[Game 1 ]:[Game 3 ]])</f>
        <v>66</v>
      </c>
      <c r="F39" s="1">
        <v>10</v>
      </c>
      <c r="G39" s="32">
        <f>E62</f>
        <v>324</v>
      </c>
      <c r="H39" s="32">
        <v>20</v>
      </c>
      <c r="I39" s="33">
        <f>K62</f>
        <v>29124</v>
      </c>
      <c r="J39" s="33">
        <v>10</v>
      </c>
      <c r="K39" s="35">
        <f>E81</f>
        <v>50</v>
      </c>
      <c r="L39" s="35">
        <v>30</v>
      </c>
      <c r="M39" s="36">
        <f>K81</f>
        <v>31</v>
      </c>
      <c r="N39" s="36">
        <v>20</v>
      </c>
    </row>
    <row r="40" spans="1:14" ht="18.75">
      <c r="A40" s="52" t="s">
        <v>49</v>
      </c>
      <c r="B40" s="3">
        <f>L104</f>
        <v>40</v>
      </c>
      <c r="C40" s="3">
        <f>L121</f>
        <v>41</v>
      </c>
      <c r="D40" s="3">
        <f>L138</f>
        <v>51</v>
      </c>
      <c r="E40" s="3">
        <f>SUM(Table4[[#This Row],[Game 1 ]:[Game 3 ]])</f>
        <v>132</v>
      </c>
      <c r="F40" s="1">
        <v>50</v>
      </c>
      <c r="G40" s="32">
        <f>E63</f>
        <v>449</v>
      </c>
      <c r="H40" s="32">
        <v>50</v>
      </c>
      <c r="I40" s="33">
        <f>K63</f>
        <v>35796</v>
      </c>
      <c r="J40" s="33">
        <v>60</v>
      </c>
      <c r="K40" s="35">
        <f>E82</f>
        <v>68</v>
      </c>
      <c r="L40" s="35">
        <v>70</v>
      </c>
      <c r="M40" s="36">
        <f>K82</f>
        <v>24</v>
      </c>
      <c r="N40" s="36">
        <v>70</v>
      </c>
    </row>
    <row r="41" spans="1:14" ht="18.75">
      <c r="A41" s="52" t="s">
        <v>50</v>
      </c>
      <c r="B41" s="3">
        <f>L105</f>
        <v>57</v>
      </c>
      <c r="C41" s="3">
        <f>L122</f>
        <v>62</v>
      </c>
      <c r="D41" s="3">
        <f>L139</f>
        <v>32</v>
      </c>
      <c r="E41" s="3">
        <f>SUM(Table4[[#This Row],[Game 1 ]:[Game 3 ]])</f>
        <v>151</v>
      </c>
      <c r="F41" s="1">
        <v>80</v>
      </c>
      <c r="G41" s="32">
        <f>E64</f>
        <v>468</v>
      </c>
      <c r="H41" s="32">
        <v>60</v>
      </c>
      <c r="I41" s="33">
        <f>K64</f>
        <v>33878</v>
      </c>
      <c r="J41" s="33">
        <v>30</v>
      </c>
      <c r="K41" s="35">
        <f>E83</f>
        <v>70</v>
      </c>
      <c r="L41" s="35">
        <v>90</v>
      </c>
      <c r="M41" s="36">
        <f>K83</f>
        <v>23</v>
      </c>
      <c r="N41" s="36">
        <v>80</v>
      </c>
    </row>
    <row r="42" spans="1:14" ht="18.75">
      <c r="A42" s="52" t="s">
        <v>51</v>
      </c>
      <c r="B42" s="3">
        <f>L106</f>
        <v>42</v>
      </c>
      <c r="C42" s="3">
        <f>L123</f>
        <v>45</v>
      </c>
      <c r="D42" s="3">
        <f>L140</f>
        <v>25</v>
      </c>
      <c r="E42" s="3">
        <f>SUM(Table4[[#This Row],[Game 1 ]:[Game 3 ]])</f>
        <v>112</v>
      </c>
      <c r="F42" s="1">
        <v>30</v>
      </c>
      <c r="G42" s="32">
        <f>E65</f>
        <v>355</v>
      </c>
      <c r="H42" s="32">
        <v>30</v>
      </c>
      <c r="I42" s="33">
        <f>K65</f>
        <v>37245</v>
      </c>
      <c r="J42" s="33">
        <v>80</v>
      </c>
      <c r="K42" s="35">
        <f>E84</f>
        <v>69</v>
      </c>
      <c r="L42" s="35">
        <v>80</v>
      </c>
      <c r="M42" s="36">
        <f>K84</f>
        <v>26</v>
      </c>
      <c r="N42" s="36">
        <v>60</v>
      </c>
    </row>
    <row r="43" spans="1:14" ht="18.75">
      <c r="A43" s="52" t="s">
        <v>52</v>
      </c>
      <c r="B43" s="3">
        <f>L107</f>
        <v>28</v>
      </c>
      <c r="C43" s="3">
        <f>L124</f>
        <v>20</v>
      </c>
      <c r="D43" s="3">
        <f>L141</f>
        <v>55</v>
      </c>
      <c r="E43" s="3">
        <f>SUM(Table4[[#This Row],[Game 1 ]:[Game 3 ]])</f>
        <v>103</v>
      </c>
      <c r="F43" s="1">
        <v>20</v>
      </c>
      <c r="G43" s="32">
        <f>E66</f>
        <v>358</v>
      </c>
      <c r="H43" s="32">
        <v>40</v>
      </c>
      <c r="I43" s="33">
        <f>K66</f>
        <v>34849</v>
      </c>
      <c r="J43" s="33">
        <v>50</v>
      </c>
      <c r="K43" s="35">
        <f>E85</f>
        <v>62</v>
      </c>
      <c r="L43" s="35">
        <v>60</v>
      </c>
      <c r="M43" s="36">
        <f>K85</f>
        <v>29</v>
      </c>
      <c r="N43" s="36">
        <v>30</v>
      </c>
    </row>
    <row r="44" spans="1:14" ht="18.75">
      <c r="A44" s="52" t="s">
        <v>53</v>
      </c>
      <c r="B44" s="3">
        <f>L108</f>
        <v>39</v>
      </c>
      <c r="C44" s="3">
        <f>L125</f>
        <v>47</v>
      </c>
      <c r="D44" s="3">
        <f>L142</f>
        <v>60</v>
      </c>
      <c r="E44" s="3">
        <f>SUM(Table4[[#This Row],[Game 1 ]:[Game 3 ]])</f>
        <v>146</v>
      </c>
      <c r="F44" s="1">
        <v>70</v>
      </c>
      <c r="G44" s="32">
        <f>E67</f>
        <v>487</v>
      </c>
      <c r="H44" s="32">
        <v>70</v>
      </c>
      <c r="I44" s="33">
        <f>K67</f>
        <v>36467</v>
      </c>
      <c r="J44" s="33">
        <v>70</v>
      </c>
      <c r="K44" s="35">
        <f>E86</f>
        <v>56</v>
      </c>
      <c r="L44" s="35">
        <v>50</v>
      </c>
      <c r="M44" s="36">
        <f>K86</f>
        <v>21</v>
      </c>
      <c r="N44" s="36">
        <v>90</v>
      </c>
    </row>
    <row r="45" spans="1:14" ht="18.75">
      <c r="A45" s="52" t="s">
        <v>54</v>
      </c>
      <c r="B45" s="3">
        <f>L109</f>
        <v>41</v>
      </c>
      <c r="C45" s="3">
        <f>L126</f>
        <v>35</v>
      </c>
      <c r="D45" s="3">
        <f>L143</f>
        <v>50</v>
      </c>
      <c r="E45" s="3">
        <f>SUM(Table4[[#This Row],[Game 1 ]:[Game 3 ]])</f>
        <v>126</v>
      </c>
      <c r="F45" s="1">
        <v>40</v>
      </c>
      <c r="G45" s="32">
        <f>E68</f>
        <v>515</v>
      </c>
      <c r="H45" s="32">
        <v>80</v>
      </c>
      <c r="I45" s="33">
        <f>K68</f>
        <v>34053</v>
      </c>
      <c r="J45" s="33">
        <v>40</v>
      </c>
      <c r="K45" s="35">
        <f>E87</f>
        <v>44</v>
      </c>
      <c r="L45" s="35">
        <v>10</v>
      </c>
      <c r="M45" s="36">
        <f>K87</f>
        <v>37</v>
      </c>
      <c r="N45" s="36">
        <v>10</v>
      </c>
    </row>
    <row r="46" spans="1:14" ht="18.75">
      <c r="A46" s="52" t="s">
        <v>55</v>
      </c>
      <c r="B46" s="3">
        <f>L110</f>
        <v>63</v>
      </c>
      <c r="C46" s="3">
        <f>L127</f>
        <v>66</v>
      </c>
      <c r="D46" s="3">
        <f>L144</f>
        <v>54</v>
      </c>
      <c r="E46" s="3">
        <f>SUM(Table4[[#This Row],[Game 1 ]:[Game 3 ]])</f>
        <v>183</v>
      </c>
      <c r="F46" s="1">
        <v>90</v>
      </c>
      <c r="G46" s="32">
        <f>E69</f>
        <v>524</v>
      </c>
      <c r="H46" s="32">
        <v>90</v>
      </c>
      <c r="I46" s="33">
        <f>K69</f>
        <v>37397</v>
      </c>
      <c r="J46" s="33">
        <v>90</v>
      </c>
      <c r="K46" s="35">
        <f>E88</f>
        <v>58</v>
      </c>
      <c r="L46" s="35">
        <v>40</v>
      </c>
      <c r="M46" s="36">
        <f>K88</f>
        <v>28</v>
      </c>
      <c r="N46" s="36">
        <v>40</v>
      </c>
    </row>
    <row r="47" spans="1:14" ht="18.75">
      <c r="A47" s="52" t="s">
        <v>56</v>
      </c>
      <c r="B47" s="3">
        <f>L111</f>
        <v>47</v>
      </c>
      <c r="C47" s="3">
        <f>L128</f>
        <v>43</v>
      </c>
      <c r="D47" s="3">
        <f>L145</f>
        <v>45</v>
      </c>
      <c r="E47" s="3">
        <f>SUM(Table4[[#This Row],[Game 1 ]:[Game 3 ]])</f>
        <v>135</v>
      </c>
      <c r="F47" s="1">
        <v>60</v>
      </c>
      <c r="G47" s="32">
        <f>E70</f>
        <v>312</v>
      </c>
      <c r="H47" s="32">
        <v>10</v>
      </c>
      <c r="I47" s="33">
        <f>K70</f>
        <v>33263</v>
      </c>
      <c r="J47" s="33">
        <v>20</v>
      </c>
      <c r="K47" s="35">
        <f>E89</f>
        <v>58</v>
      </c>
      <c r="L47" s="35">
        <v>30</v>
      </c>
      <c r="M47" s="36">
        <f>K89</f>
        <v>27</v>
      </c>
      <c r="N47" s="36">
        <v>50</v>
      </c>
    </row>
    <row r="48" spans="1:14">
      <c r="A48" s="1" t="s">
        <v>0</v>
      </c>
      <c r="B48" s="3">
        <f>L112</f>
        <v>0</v>
      </c>
      <c r="C48" s="3">
        <f>L129</f>
        <v>0</v>
      </c>
      <c r="D48" s="3">
        <f>L146</f>
        <v>0</v>
      </c>
      <c r="E48" s="3">
        <f>SUM(Table4[[#This Row],[Game 1 ]:[Game 3 ]])</f>
        <v>0</v>
      </c>
      <c r="F48" s="1"/>
      <c r="G48" s="32">
        <f>E71</f>
        <v>0</v>
      </c>
      <c r="H48" s="32">
        <v>0</v>
      </c>
      <c r="I48" s="33">
        <f>K71</f>
        <v>0</v>
      </c>
      <c r="J48" s="33">
        <v>0</v>
      </c>
      <c r="K48" s="35">
        <f>E90</f>
        <v>0</v>
      </c>
      <c r="L48" s="35">
        <v>0</v>
      </c>
      <c r="M48" s="36">
        <f>K90</f>
        <v>0</v>
      </c>
      <c r="N48" s="36">
        <v>0</v>
      </c>
    </row>
    <row r="49" spans="1:14">
      <c r="A49" s="1" t="s">
        <v>1</v>
      </c>
      <c r="B49" s="3">
        <f>L113</f>
        <v>0</v>
      </c>
      <c r="C49" s="3">
        <f>L130</f>
        <v>0</v>
      </c>
      <c r="D49" s="3">
        <f>L147</f>
        <v>0</v>
      </c>
      <c r="E49" s="3">
        <f>SUM(Table4[[#This Row],[Game 1 ]:[Game 3 ]])</f>
        <v>0</v>
      </c>
      <c r="F49" s="1"/>
      <c r="G49" s="32">
        <f>E72</f>
        <v>0</v>
      </c>
      <c r="H49" s="32">
        <v>0</v>
      </c>
      <c r="I49" s="33">
        <f>K72</f>
        <v>0</v>
      </c>
      <c r="J49" s="33">
        <v>0</v>
      </c>
      <c r="K49" s="35">
        <f>E91</f>
        <v>0</v>
      </c>
      <c r="L49" s="35">
        <v>0</v>
      </c>
      <c r="M49" s="36">
        <f>K91</f>
        <v>0</v>
      </c>
      <c r="N49" s="36">
        <v>0</v>
      </c>
    </row>
    <row r="50" spans="1:14">
      <c r="A50" s="1" t="s">
        <v>2</v>
      </c>
      <c r="B50" s="3">
        <f>L114</f>
        <v>0</v>
      </c>
      <c r="C50" s="3">
        <f>L131</f>
        <v>0</v>
      </c>
      <c r="D50" s="3">
        <f>L148</f>
        <v>0</v>
      </c>
      <c r="E50" s="3">
        <f>SUM(Table4[[#This Row],[Game 1 ]:[Game 3 ]])</f>
        <v>0</v>
      </c>
      <c r="F50" s="1"/>
      <c r="G50" s="32">
        <f>E73</f>
        <v>0</v>
      </c>
      <c r="H50" s="32">
        <v>0</v>
      </c>
      <c r="I50" s="33">
        <f>K73</f>
        <v>0</v>
      </c>
      <c r="J50" s="33">
        <v>0</v>
      </c>
      <c r="K50" s="35">
        <f>E92</f>
        <v>0</v>
      </c>
      <c r="L50" s="35">
        <v>0</v>
      </c>
      <c r="M50" s="36">
        <f>K92</f>
        <v>0</v>
      </c>
      <c r="N50" s="36">
        <v>0</v>
      </c>
    </row>
    <row r="51" spans="1:14">
      <c r="A51" s="1"/>
      <c r="B51" s="1"/>
      <c r="C51" s="1"/>
      <c r="D51" s="1"/>
      <c r="E51" s="1"/>
      <c r="F51" s="1"/>
      <c r="G51" s="1"/>
      <c r="H51" s="1"/>
      <c r="I51" s="1"/>
    </row>
    <row r="52" spans="1:14">
      <c r="A52" s="1"/>
      <c r="B52" s="1"/>
      <c r="C52" s="1"/>
      <c r="D52" s="1"/>
      <c r="E52" s="1"/>
      <c r="F52" s="1"/>
      <c r="G52" s="1"/>
      <c r="H52" s="1"/>
      <c r="I52" s="1"/>
    </row>
    <row r="53" spans="1:14">
      <c r="A53" s="1"/>
      <c r="B53" s="1"/>
      <c r="C53" s="1"/>
      <c r="D53" s="1"/>
      <c r="E53" s="1"/>
      <c r="F53" s="1"/>
      <c r="G53" s="1"/>
      <c r="H53" s="1"/>
      <c r="I53" s="1"/>
    </row>
    <row r="54" spans="1:14">
      <c r="A54" s="1"/>
      <c r="B54" s="1"/>
      <c r="C54" s="1"/>
      <c r="D54" s="1"/>
      <c r="E54" s="1"/>
      <c r="F54" s="1"/>
      <c r="G54" s="1"/>
      <c r="H54" s="1"/>
      <c r="I54" s="1"/>
    </row>
    <row r="55" spans="1:14" ht="15.75" thickBot="1">
      <c r="A55" s="1"/>
      <c r="B55" s="1"/>
      <c r="C55" s="1"/>
      <c r="D55" s="1"/>
      <c r="E55" s="1"/>
      <c r="F55" s="1"/>
      <c r="G55" s="1"/>
      <c r="H55" s="1"/>
      <c r="I55" s="1"/>
    </row>
    <row r="56" spans="1:14" ht="23.25">
      <c r="A56" s="90" t="s">
        <v>17</v>
      </c>
      <c r="B56" s="91"/>
      <c r="C56" s="91"/>
      <c r="D56" s="91"/>
      <c r="E56" s="91"/>
      <c r="F56" s="91"/>
      <c r="G56" s="91"/>
      <c r="H56" s="91"/>
      <c r="I56" s="91"/>
      <c r="J56" s="91"/>
      <c r="K56" s="92"/>
      <c r="L56" s="21"/>
    </row>
    <row r="57" spans="1:14" ht="15.75" thickBot="1">
      <c r="A57" s="22"/>
      <c r="B57" s="1"/>
      <c r="C57" s="1"/>
      <c r="D57" s="1"/>
      <c r="E57" s="1"/>
      <c r="F57" s="1"/>
      <c r="G57" s="1"/>
      <c r="H57" s="1"/>
      <c r="I57" s="1"/>
      <c r="J57" s="1"/>
      <c r="K57" s="23"/>
    </row>
    <row r="58" spans="1:14" ht="23.25">
      <c r="A58" s="104" t="s">
        <v>6</v>
      </c>
      <c r="B58" s="105"/>
      <c r="C58" s="105"/>
      <c r="D58" s="105"/>
      <c r="E58" s="106"/>
      <c r="F58" s="21"/>
      <c r="G58" s="107" t="s">
        <v>35</v>
      </c>
      <c r="H58" s="108"/>
      <c r="I58" s="108"/>
      <c r="J58" s="108"/>
      <c r="K58" s="109"/>
      <c r="L58" s="21"/>
    </row>
    <row r="59" spans="1:14">
      <c r="A59" s="22"/>
      <c r="B59" s="1"/>
      <c r="C59" s="1"/>
      <c r="D59" s="1"/>
      <c r="E59" s="15"/>
      <c r="F59" s="1"/>
      <c r="G59" s="14"/>
      <c r="H59" s="1"/>
      <c r="I59" s="1"/>
      <c r="J59" s="1"/>
      <c r="K59" s="23"/>
    </row>
    <row r="60" spans="1:14">
      <c r="A60" s="24" t="s">
        <v>13</v>
      </c>
      <c r="B60" s="2" t="s">
        <v>3</v>
      </c>
      <c r="C60" s="2" t="s">
        <v>15</v>
      </c>
      <c r="D60" s="2" t="s">
        <v>5</v>
      </c>
      <c r="E60" s="17" t="s">
        <v>7</v>
      </c>
      <c r="F60" s="1"/>
      <c r="G60" s="16" t="s">
        <v>13</v>
      </c>
      <c r="H60" s="2" t="s">
        <v>3</v>
      </c>
      <c r="I60" s="2" t="s">
        <v>15</v>
      </c>
      <c r="J60" s="2" t="s">
        <v>5</v>
      </c>
      <c r="K60" s="25" t="s">
        <v>7</v>
      </c>
    </row>
    <row r="61" spans="1:14" ht="18.75">
      <c r="A61" s="52" t="s">
        <v>47</v>
      </c>
      <c r="B61" s="1">
        <v>176</v>
      </c>
      <c r="C61" s="1">
        <v>271</v>
      </c>
      <c r="D61" s="1">
        <v>169</v>
      </c>
      <c r="E61" s="15">
        <f t="shared" ref="E61:E73" si="1">SUM(B61:D61)</f>
        <v>616</v>
      </c>
      <c r="F61" s="1"/>
      <c r="G61" s="52" t="s">
        <v>47</v>
      </c>
      <c r="H61" s="1">
        <v>9448</v>
      </c>
      <c r="I61" s="1">
        <v>21028</v>
      </c>
      <c r="J61" s="1">
        <v>10586</v>
      </c>
      <c r="K61" s="23">
        <f t="shared" ref="K61:K73" si="2">SUM(H61:J61)</f>
        <v>41062</v>
      </c>
    </row>
    <row r="62" spans="1:14" ht="18.75">
      <c r="A62" s="52" t="s">
        <v>48</v>
      </c>
      <c r="B62" s="1">
        <v>67</v>
      </c>
      <c r="C62" s="1">
        <v>231</v>
      </c>
      <c r="D62" s="1">
        <v>26</v>
      </c>
      <c r="E62" s="15">
        <f t="shared" si="1"/>
        <v>324</v>
      </c>
      <c r="F62" s="1"/>
      <c r="G62" s="52" t="s">
        <v>48</v>
      </c>
      <c r="H62" s="1">
        <v>4666</v>
      </c>
      <c r="I62" s="1">
        <v>18175</v>
      </c>
      <c r="J62" s="1">
        <v>6283</v>
      </c>
      <c r="K62" s="23">
        <f t="shared" si="2"/>
        <v>29124</v>
      </c>
    </row>
    <row r="63" spans="1:14" ht="18.75">
      <c r="A63" s="52" t="s">
        <v>49</v>
      </c>
      <c r="B63" s="1">
        <v>63</v>
      </c>
      <c r="C63" s="1">
        <v>271</v>
      </c>
      <c r="D63" s="1">
        <v>115</v>
      </c>
      <c r="E63" s="15">
        <f t="shared" si="1"/>
        <v>449</v>
      </c>
      <c r="F63" s="1"/>
      <c r="G63" s="52" t="s">
        <v>49</v>
      </c>
      <c r="H63" s="1">
        <v>7137</v>
      </c>
      <c r="I63" s="1">
        <v>19952</v>
      </c>
      <c r="J63" s="1">
        <v>8707</v>
      </c>
      <c r="K63" s="23">
        <f t="shared" si="2"/>
        <v>35796</v>
      </c>
    </row>
    <row r="64" spans="1:14" ht="18.75">
      <c r="A64" s="52" t="s">
        <v>50</v>
      </c>
      <c r="B64" s="1">
        <v>69</v>
      </c>
      <c r="C64" s="1">
        <v>232</v>
      </c>
      <c r="D64" s="1">
        <v>167</v>
      </c>
      <c r="E64" s="15">
        <f t="shared" si="1"/>
        <v>468</v>
      </c>
      <c r="F64" s="1"/>
      <c r="G64" s="52" t="s">
        <v>50</v>
      </c>
      <c r="H64" s="1">
        <v>7130</v>
      </c>
      <c r="I64" s="1">
        <v>18886</v>
      </c>
      <c r="J64" s="1">
        <v>7862</v>
      </c>
      <c r="K64" s="23">
        <f t="shared" si="2"/>
        <v>33878</v>
      </c>
    </row>
    <row r="65" spans="1:11" ht="18.75">
      <c r="A65" s="52" t="s">
        <v>51</v>
      </c>
      <c r="B65" s="1">
        <v>79</v>
      </c>
      <c r="C65" s="1">
        <v>244</v>
      </c>
      <c r="D65" s="1">
        <v>32</v>
      </c>
      <c r="E65" s="15">
        <f t="shared" si="1"/>
        <v>355</v>
      </c>
      <c r="F65" s="1"/>
      <c r="G65" s="52" t="s">
        <v>51</v>
      </c>
      <c r="H65" s="1">
        <v>8093</v>
      </c>
      <c r="I65" s="1">
        <v>20756</v>
      </c>
      <c r="J65" s="1">
        <v>8396</v>
      </c>
      <c r="K65" s="23">
        <f t="shared" si="2"/>
        <v>37245</v>
      </c>
    </row>
    <row r="66" spans="1:11" ht="18.75">
      <c r="A66" s="52" t="s">
        <v>52</v>
      </c>
      <c r="B66" s="1">
        <v>34</v>
      </c>
      <c r="C66" s="1">
        <v>228</v>
      </c>
      <c r="D66" s="1">
        <v>96</v>
      </c>
      <c r="E66" s="15">
        <f t="shared" si="1"/>
        <v>358</v>
      </c>
      <c r="F66" s="1"/>
      <c r="G66" s="52" t="s">
        <v>52</v>
      </c>
      <c r="H66" s="1">
        <v>6044</v>
      </c>
      <c r="I66" s="1">
        <v>19822</v>
      </c>
      <c r="J66" s="1">
        <v>8983</v>
      </c>
      <c r="K66" s="23">
        <f t="shared" si="2"/>
        <v>34849</v>
      </c>
    </row>
    <row r="67" spans="1:11" ht="18.75">
      <c r="A67" s="52" t="s">
        <v>53</v>
      </c>
      <c r="B67" s="1">
        <v>45</v>
      </c>
      <c r="C67" s="1">
        <v>260</v>
      </c>
      <c r="D67" s="1">
        <v>182</v>
      </c>
      <c r="E67" s="15">
        <f t="shared" si="1"/>
        <v>487</v>
      </c>
      <c r="F67" s="1"/>
      <c r="G67" s="52" t="s">
        <v>53</v>
      </c>
      <c r="H67" s="1">
        <v>5833</v>
      </c>
      <c r="I67" s="1">
        <v>18193</v>
      </c>
      <c r="J67" s="1">
        <v>12441</v>
      </c>
      <c r="K67" s="23">
        <f t="shared" si="2"/>
        <v>36467</v>
      </c>
    </row>
    <row r="68" spans="1:11" ht="18.75">
      <c r="A68" s="52" t="s">
        <v>54</v>
      </c>
      <c r="B68" s="1">
        <v>101</v>
      </c>
      <c r="C68" s="1">
        <v>254</v>
      </c>
      <c r="D68" s="1">
        <v>160</v>
      </c>
      <c r="E68" s="15">
        <f t="shared" si="1"/>
        <v>515</v>
      </c>
      <c r="F68" s="1"/>
      <c r="G68" s="52" t="s">
        <v>54</v>
      </c>
      <c r="H68" s="1">
        <v>5499</v>
      </c>
      <c r="I68" s="1">
        <v>19587</v>
      </c>
      <c r="J68" s="1">
        <v>8967</v>
      </c>
      <c r="K68" s="23">
        <f t="shared" si="2"/>
        <v>34053</v>
      </c>
    </row>
    <row r="69" spans="1:11" ht="18.75">
      <c r="A69" s="52" t="s">
        <v>55</v>
      </c>
      <c r="B69" s="1">
        <v>102</v>
      </c>
      <c r="C69" s="1">
        <v>253</v>
      </c>
      <c r="D69" s="1">
        <v>169</v>
      </c>
      <c r="E69" s="15">
        <f t="shared" si="1"/>
        <v>524</v>
      </c>
      <c r="F69" s="1"/>
      <c r="G69" s="52" t="s">
        <v>55</v>
      </c>
      <c r="H69" s="1">
        <v>8349</v>
      </c>
      <c r="I69" s="1">
        <v>19781</v>
      </c>
      <c r="J69" s="1">
        <v>9267</v>
      </c>
      <c r="K69" s="23">
        <f t="shared" si="2"/>
        <v>37397</v>
      </c>
    </row>
    <row r="70" spans="1:11" ht="18.75">
      <c r="A70" s="52" t="s">
        <v>56</v>
      </c>
      <c r="B70" s="1">
        <v>38</v>
      </c>
      <c r="C70" s="1">
        <v>247</v>
      </c>
      <c r="D70" s="1">
        <v>27</v>
      </c>
      <c r="E70" s="15">
        <f t="shared" si="1"/>
        <v>312</v>
      </c>
      <c r="F70" s="1"/>
      <c r="G70" s="52" t="s">
        <v>56</v>
      </c>
      <c r="H70" s="1">
        <v>5290</v>
      </c>
      <c r="I70" s="1">
        <v>19957</v>
      </c>
      <c r="J70" s="1">
        <v>8016</v>
      </c>
      <c r="K70" s="23">
        <f t="shared" si="2"/>
        <v>33263</v>
      </c>
    </row>
    <row r="71" spans="1:11">
      <c r="A71" s="22" t="s">
        <v>0</v>
      </c>
      <c r="B71" s="1"/>
      <c r="C71" s="1"/>
      <c r="D71" s="1"/>
      <c r="E71" s="15">
        <f t="shared" si="1"/>
        <v>0</v>
      </c>
      <c r="F71" s="1"/>
      <c r="G71" s="14" t="s">
        <v>0</v>
      </c>
      <c r="H71" s="1"/>
      <c r="I71" s="1"/>
      <c r="J71" s="1"/>
      <c r="K71" s="23">
        <f t="shared" si="2"/>
        <v>0</v>
      </c>
    </row>
    <row r="72" spans="1:11">
      <c r="A72" s="22" t="s">
        <v>1</v>
      </c>
      <c r="B72" s="1"/>
      <c r="C72" s="1"/>
      <c r="D72" s="1"/>
      <c r="E72" s="15">
        <f t="shared" si="1"/>
        <v>0</v>
      </c>
      <c r="F72" s="1"/>
      <c r="G72" s="14" t="s">
        <v>1</v>
      </c>
      <c r="H72" s="1"/>
      <c r="I72" s="1"/>
      <c r="J72" s="1"/>
      <c r="K72" s="23">
        <f t="shared" si="2"/>
        <v>0</v>
      </c>
    </row>
    <row r="73" spans="1:11" ht="15.75" thickBot="1">
      <c r="A73" s="26" t="s">
        <v>2</v>
      </c>
      <c r="B73" s="19"/>
      <c r="C73" s="19"/>
      <c r="D73" s="19"/>
      <c r="E73" s="20">
        <f t="shared" si="1"/>
        <v>0</v>
      </c>
      <c r="F73" s="1"/>
      <c r="G73" s="18" t="s">
        <v>2</v>
      </c>
      <c r="H73" s="19"/>
      <c r="I73" s="19"/>
      <c r="J73" s="19"/>
      <c r="K73" s="27">
        <f t="shared" si="2"/>
        <v>0</v>
      </c>
    </row>
    <row r="74" spans="1:11">
      <c r="A74" s="22"/>
      <c r="B74" s="1"/>
      <c r="C74" s="1"/>
      <c r="D74" s="1" t="s">
        <v>33</v>
      </c>
      <c r="E74" s="1">
        <f>SUBTOTAL(109,[[Total Score ]])</f>
        <v>4408</v>
      </c>
      <c r="F74" s="1"/>
      <c r="G74" s="1"/>
      <c r="H74" s="1"/>
      <c r="I74" s="1"/>
      <c r="J74" s="1" t="s">
        <v>36</v>
      </c>
      <c r="K74" s="23">
        <f>SUBTOTAL(109,[[Total Score ]])</f>
        <v>353134</v>
      </c>
    </row>
    <row r="75" spans="1:11">
      <c r="A75" s="22"/>
      <c r="B75" s="1"/>
      <c r="C75" s="1"/>
      <c r="D75" s="1"/>
      <c r="E75" s="1"/>
      <c r="F75" s="1"/>
      <c r="G75" s="1"/>
      <c r="H75" s="1"/>
      <c r="I75" s="1"/>
      <c r="J75" s="1"/>
      <c r="K75" s="23"/>
    </row>
    <row r="76" spans="1:11" ht="15.75" thickBot="1">
      <c r="A76" s="22"/>
      <c r="B76" s="1"/>
      <c r="C76" s="1"/>
      <c r="D76" s="1"/>
      <c r="E76" s="1"/>
      <c r="F76" s="1"/>
      <c r="G76" s="1"/>
      <c r="H76" s="1"/>
      <c r="I76" s="1"/>
      <c r="J76" s="1"/>
      <c r="K76" s="23"/>
    </row>
    <row r="77" spans="1:11" ht="23.25">
      <c r="A77" s="110" t="s">
        <v>16</v>
      </c>
      <c r="B77" s="111"/>
      <c r="C77" s="111"/>
      <c r="D77" s="111"/>
      <c r="E77" s="112"/>
      <c r="F77" s="1"/>
      <c r="G77" s="113" t="s">
        <v>8</v>
      </c>
      <c r="H77" s="114"/>
      <c r="I77" s="114"/>
      <c r="J77" s="114"/>
      <c r="K77" s="115"/>
    </row>
    <row r="78" spans="1:11">
      <c r="A78" s="22"/>
      <c r="B78" s="1"/>
      <c r="C78" s="1"/>
      <c r="D78" s="1"/>
      <c r="E78" s="15"/>
      <c r="F78" s="1"/>
      <c r="G78" s="14"/>
      <c r="H78" s="1"/>
      <c r="I78" s="1"/>
      <c r="J78" s="1"/>
      <c r="K78" s="23"/>
    </row>
    <row r="79" spans="1:11">
      <c r="A79" s="24" t="s">
        <v>13</v>
      </c>
      <c r="B79" s="2" t="s">
        <v>3</v>
      </c>
      <c r="C79" s="2" t="s">
        <v>15</v>
      </c>
      <c r="D79" s="2" t="s">
        <v>5</v>
      </c>
      <c r="E79" s="17" t="s">
        <v>7</v>
      </c>
      <c r="F79" s="1"/>
      <c r="G79" s="16" t="s">
        <v>13</v>
      </c>
      <c r="H79" s="2" t="s">
        <v>3</v>
      </c>
      <c r="I79" s="2" t="s">
        <v>15</v>
      </c>
      <c r="J79" s="2" t="s">
        <v>5</v>
      </c>
      <c r="K79" s="25" t="s">
        <v>7</v>
      </c>
    </row>
    <row r="80" spans="1:11" ht="18.75">
      <c r="A80" s="52" t="s">
        <v>47</v>
      </c>
      <c r="B80" s="1">
        <v>4</v>
      </c>
      <c r="C80" s="1">
        <v>63</v>
      </c>
      <c r="D80" s="1">
        <v>8</v>
      </c>
      <c r="E80" s="15">
        <f t="shared" ref="E80:E92" si="3">SUM(B80:D80)</f>
        <v>75</v>
      </c>
      <c r="F80" s="1"/>
      <c r="G80" s="52" t="s">
        <v>47</v>
      </c>
      <c r="H80" s="1">
        <v>1</v>
      </c>
      <c r="I80" s="1">
        <v>12</v>
      </c>
      <c r="J80" s="1">
        <v>1</v>
      </c>
      <c r="K80" s="23">
        <f t="shared" ref="K80:K92" si="4">SUM(H80:J80)</f>
        <v>14</v>
      </c>
    </row>
    <row r="81" spans="1:11" ht="18.75">
      <c r="A81" s="52" t="s">
        <v>48</v>
      </c>
      <c r="B81" s="1">
        <v>4</v>
      </c>
      <c r="C81" s="1">
        <v>40</v>
      </c>
      <c r="D81" s="1">
        <v>6</v>
      </c>
      <c r="E81" s="15">
        <f t="shared" si="3"/>
        <v>50</v>
      </c>
      <c r="F81" s="1"/>
      <c r="G81" s="52" t="s">
        <v>48</v>
      </c>
      <c r="H81" s="1">
        <v>5</v>
      </c>
      <c r="I81" s="1">
        <v>21</v>
      </c>
      <c r="J81" s="1">
        <v>5</v>
      </c>
      <c r="K81" s="23">
        <f t="shared" si="4"/>
        <v>31</v>
      </c>
    </row>
    <row r="82" spans="1:11" ht="18.75">
      <c r="A82" s="52" t="s">
        <v>49</v>
      </c>
      <c r="B82" s="1">
        <v>10</v>
      </c>
      <c r="C82" s="1">
        <v>47</v>
      </c>
      <c r="D82" s="1">
        <v>11</v>
      </c>
      <c r="E82" s="15">
        <f t="shared" si="3"/>
        <v>68</v>
      </c>
      <c r="F82" s="1"/>
      <c r="G82" s="52" t="s">
        <v>49</v>
      </c>
      <c r="H82" s="1">
        <v>3</v>
      </c>
      <c r="I82" s="1">
        <v>20</v>
      </c>
      <c r="J82" s="1">
        <v>1</v>
      </c>
      <c r="K82" s="23">
        <f t="shared" si="4"/>
        <v>24</v>
      </c>
    </row>
    <row r="83" spans="1:11" ht="18.75">
      <c r="A83" s="52" t="s">
        <v>50</v>
      </c>
      <c r="B83" s="1">
        <v>7</v>
      </c>
      <c r="C83" s="1">
        <v>55</v>
      </c>
      <c r="D83" s="1">
        <v>8</v>
      </c>
      <c r="E83" s="15">
        <f t="shared" si="3"/>
        <v>70</v>
      </c>
      <c r="F83" s="1"/>
      <c r="G83" s="52" t="s">
        <v>50</v>
      </c>
      <c r="H83" s="1">
        <v>0</v>
      </c>
      <c r="I83" s="1">
        <v>19</v>
      </c>
      <c r="J83" s="1">
        <v>4</v>
      </c>
      <c r="K83" s="23">
        <f t="shared" si="4"/>
        <v>23</v>
      </c>
    </row>
    <row r="84" spans="1:11" ht="18.75">
      <c r="A84" s="52" t="s">
        <v>51</v>
      </c>
      <c r="B84" s="1">
        <v>7</v>
      </c>
      <c r="C84" s="1">
        <v>53</v>
      </c>
      <c r="D84" s="1">
        <v>9</v>
      </c>
      <c r="E84" s="15">
        <f t="shared" si="3"/>
        <v>69</v>
      </c>
      <c r="F84" s="1"/>
      <c r="G84" s="52" t="s">
        <v>51</v>
      </c>
      <c r="H84" s="1">
        <v>3</v>
      </c>
      <c r="I84" s="1">
        <v>18</v>
      </c>
      <c r="J84" s="1">
        <v>5</v>
      </c>
      <c r="K84" s="23">
        <f t="shared" si="4"/>
        <v>26</v>
      </c>
    </row>
    <row r="85" spans="1:11" ht="18.75">
      <c r="A85" s="52" t="s">
        <v>52</v>
      </c>
      <c r="B85" s="1">
        <v>3</v>
      </c>
      <c r="C85" s="1">
        <v>50</v>
      </c>
      <c r="D85" s="1">
        <v>9</v>
      </c>
      <c r="E85" s="15">
        <f t="shared" si="3"/>
        <v>62</v>
      </c>
      <c r="F85" s="1"/>
      <c r="G85" s="52" t="s">
        <v>52</v>
      </c>
      <c r="H85" s="1">
        <v>5</v>
      </c>
      <c r="I85" s="1">
        <v>21</v>
      </c>
      <c r="J85" s="1">
        <v>3</v>
      </c>
      <c r="K85" s="23">
        <f t="shared" si="4"/>
        <v>29</v>
      </c>
    </row>
    <row r="86" spans="1:11" ht="18.75">
      <c r="A86" s="52" t="s">
        <v>53</v>
      </c>
      <c r="B86" s="1">
        <v>2</v>
      </c>
      <c r="C86" s="1">
        <v>48</v>
      </c>
      <c r="D86" s="1">
        <v>6</v>
      </c>
      <c r="E86" s="15">
        <f t="shared" si="3"/>
        <v>56</v>
      </c>
      <c r="F86" s="1"/>
      <c r="G86" s="52" t="s">
        <v>53</v>
      </c>
      <c r="H86" s="1">
        <v>2</v>
      </c>
      <c r="I86" s="1">
        <v>17</v>
      </c>
      <c r="J86" s="1">
        <v>2</v>
      </c>
      <c r="K86" s="23">
        <f t="shared" si="4"/>
        <v>21</v>
      </c>
    </row>
    <row r="87" spans="1:11" ht="18.75">
      <c r="A87" s="52" t="s">
        <v>54</v>
      </c>
      <c r="B87" s="1">
        <v>0</v>
      </c>
      <c r="C87" s="1">
        <v>38</v>
      </c>
      <c r="D87" s="1">
        <v>6</v>
      </c>
      <c r="E87" s="15">
        <f t="shared" si="3"/>
        <v>44</v>
      </c>
      <c r="F87" s="1"/>
      <c r="G87" s="52" t="s">
        <v>54</v>
      </c>
      <c r="H87" s="1">
        <v>5</v>
      </c>
      <c r="I87" s="1">
        <v>28</v>
      </c>
      <c r="J87" s="1">
        <v>4</v>
      </c>
      <c r="K87" s="23">
        <f t="shared" si="4"/>
        <v>37</v>
      </c>
    </row>
    <row r="88" spans="1:11" ht="18.75">
      <c r="A88" s="52" t="s">
        <v>55</v>
      </c>
      <c r="B88" s="1">
        <v>10</v>
      </c>
      <c r="C88" s="1">
        <v>43</v>
      </c>
      <c r="D88" s="1">
        <v>5</v>
      </c>
      <c r="E88" s="15">
        <f t="shared" si="3"/>
        <v>58</v>
      </c>
      <c r="F88" s="1"/>
      <c r="G88" s="52" t="s">
        <v>55</v>
      </c>
      <c r="H88" s="1">
        <v>2</v>
      </c>
      <c r="I88" s="1">
        <v>22</v>
      </c>
      <c r="J88" s="1">
        <v>4</v>
      </c>
      <c r="K88" s="23">
        <f t="shared" si="4"/>
        <v>28</v>
      </c>
    </row>
    <row r="89" spans="1:11" ht="18.75">
      <c r="A89" s="52" t="s">
        <v>56</v>
      </c>
      <c r="B89" s="1">
        <v>1</v>
      </c>
      <c r="C89" s="1">
        <v>39</v>
      </c>
      <c r="D89" s="1">
        <v>18</v>
      </c>
      <c r="E89" s="15">
        <f t="shared" si="3"/>
        <v>58</v>
      </c>
      <c r="F89" s="1"/>
      <c r="G89" s="52" t="s">
        <v>56</v>
      </c>
      <c r="H89" s="1">
        <v>5</v>
      </c>
      <c r="I89" s="1">
        <v>22</v>
      </c>
      <c r="J89" s="1">
        <v>0</v>
      </c>
      <c r="K89" s="23">
        <f t="shared" si="4"/>
        <v>27</v>
      </c>
    </row>
    <row r="90" spans="1:11">
      <c r="A90" s="22" t="s">
        <v>0</v>
      </c>
      <c r="B90" s="1"/>
      <c r="C90" s="1"/>
      <c r="D90" s="1"/>
      <c r="E90" s="15">
        <f t="shared" si="3"/>
        <v>0</v>
      </c>
      <c r="F90" s="1"/>
      <c r="G90" s="14" t="s">
        <v>0</v>
      </c>
      <c r="H90" s="1"/>
      <c r="I90" s="1"/>
      <c r="J90" s="1"/>
      <c r="K90" s="23">
        <f t="shared" si="4"/>
        <v>0</v>
      </c>
    </row>
    <row r="91" spans="1:11">
      <c r="A91" s="22" t="s">
        <v>1</v>
      </c>
      <c r="B91" s="1"/>
      <c r="C91" s="1"/>
      <c r="D91" s="1"/>
      <c r="E91" s="15">
        <f t="shared" si="3"/>
        <v>0</v>
      </c>
      <c r="F91" s="1"/>
      <c r="G91" s="14" t="s">
        <v>1</v>
      </c>
      <c r="H91" s="1"/>
      <c r="I91" s="1"/>
      <c r="J91" s="1"/>
      <c r="K91" s="23">
        <f t="shared" si="4"/>
        <v>0</v>
      </c>
    </row>
    <row r="92" spans="1:11" ht="15.75" thickBot="1">
      <c r="A92" s="26" t="s">
        <v>2</v>
      </c>
      <c r="B92" s="19"/>
      <c r="C92" s="19"/>
      <c r="D92" s="19"/>
      <c r="E92" s="20">
        <f t="shared" si="3"/>
        <v>0</v>
      </c>
      <c r="F92" s="1"/>
      <c r="G92" s="18" t="s">
        <v>2</v>
      </c>
      <c r="H92" s="19"/>
      <c r="I92" s="19"/>
      <c r="J92" s="19"/>
      <c r="K92" s="27">
        <f t="shared" si="4"/>
        <v>0</v>
      </c>
    </row>
    <row r="93" spans="1:11">
      <c r="A93" s="22"/>
      <c r="B93" s="1"/>
      <c r="C93" s="1"/>
      <c r="D93" s="1" t="s">
        <v>34</v>
      </c>
      <c r="E93" s="1">
        <f>SUBTOTAL(109,[[Total Score ]])</f>
        <v>610</v>
      </c>
      <c r="F93" s="1"/>
      <c r="G93" s="1"/>
      <c r="H93" s="1"/>
      <c r="I93" s="1"/>
      <c r="J93" s="1" t="s">
        <v>41</v>
      </c>
      <c r="K93" s="23">
        <f>SUBTOTAL(109,[[Total Score ]])</f>
        <v>260</v>
      </c>
    </row>
    <row r="94" spans="1:11">
      <c r="A94" s="22"/>
      <c r="B94" s="1"/>
      <c r="C94" s="1"/>
      <c r="D94" s="1"/>
      <c r="E94" s="1"/>
      <c r="F94" s="1"/>
      <c r="G94" s="1"/>
      <c r="H94" s="1"/>
      <c r="I94" s="1"/>
      <c r="J94" s="1"/>
      <c r="K94" s="23"/>
    </row>
    <row r="95" spans="1:11">
      <c r="A95" s="22"/>
      <c r="B95" s="1"/>
      <c r="C95" s="1"/>
      <c r="D95" s="1"/>
      <c r="E95" s="1"/>
      <c r="F95" s="1"/>
      <c r="G95" s="1"/>
      <c r="H95" s="1"/>
      <c r="I95" s="1"/>
      <c r="J95" s="1"/>
      <c r="K95" s="23"/>
    </row>
    <row r="96" spans="1:11" ht="15.75" thickBot="1">
      <c r="A96" s="28"/>
      <c r="B96" s="29"/>
      <c r="C96" s="29"/>
      <c r="D96" s="29"/>
      <c r="E96" s="29"/>
      <c r="F96" s="29"/>
      <c r="G96" s="29"/>
      <c r="H96" s="29"/>
      <c r="I96" s="29"/>
      <c r="J96" s="29"/>
      <c r="K96" s="30"/>
    </row>
    <row r="97" spans="1:12" ht="15.75" thickBot="1">
      <c r="A97" s="1"/>
      <c r="B97" s="1"/>
      <c r="C97" s="1"/>
      <c r="D97" s="1"/>
      <c r="E97" s="1"/>
      <c r="F97" s="1"/>
      <c r="G97" s="1"/>
      <c r="H97" s="1"/>
      <c r="I97" s="1"/>
    </row>
    <row r="98" spans="1:12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6"/>
    </row>
    <row r="99" spans="1:12" ht="23.25">
      <c r="A99" s="101" t="s">
        <v>9</v>
      </c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3"/>
    </row>
    <row r="100" spans="1:12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8"/>
    </row>
    <row r="101" spans="1:12">
      <c r="A101" s="12" t="s">
        <v>13</v>
      </c>
      <c r="B101" s="2" t="s">
        <v>47</v>
      </c>
      <c r="C101" s="2" t="s">
        <v>48</v>
      </c>
      <c r="D101" s="2" t="s">
        <v>49</v>
      </c>
      <c r="E101" s="2" t="s">
        <v>50</v>
      </c>
      <c r="F101" s="2" t="s">
        <v>51</v>
      </c>
      <c r="G101" s="2" t="s">
        <v>52</v>
      </c>
      <c r="H101" s="2" t="s">
        <v>56</v>
      </c>
      <c r="I101" s="2" t="s">
        <v>54</v>
      </c>
      <c r="J101" s="2" t="s">
        <v>55</v>
      </c>
      <c r="K101" s="2" t="s">
        <v>58</v>
      </c>
      <c r="L101" s="13" t="s">
        <v>7</v>
      </c>
    </row>
    <row r="102" spans="1:12" ht="18.75">
      <c r="A102" s="52" t="s">
        <v>47</v>
      </c>
      <c r="B102" s="1">
        <v>0</v>
      </c>
      <c r="C102" s="1">
        <v>9</v>
      </c>
      <c r="D102" s="1">
        <v>9</v>
      </c>
      <c r="E102" s="1">
        <v>9</v>
      </c>
      <c r="F102" s="1">
        <v>7</v>
      </c>
      <c r="G102" s="1">
        <v>7</v>
      </c>
      <c r="H102" s="1">
        <v>9</v>
      </c>
      <c r="I102" s="1">
        <v>8</v>
      </c>
      <c r="J102" s="1">
        <v>8</v>
      </c>
      <c r="K102" s="1">
        <v>9</v>
      </c>
      <c r="L102" s="8">
        <f>SUM(B102:K102)</f>
        <v>75</v>
      </c>
    </row>
    <row r="103" spans="1:12" ht="18.75">
      <c r="A103" s="52" t="s">
        <v>48</v>
      </c>
      <c r="B103" s="1">
        <v>2</v>
      </c>
      <c r="C103" s="1">
        <v>0</v>
      </c>
      <c r="D103" s="1">
        <v>4</v>
      </c>
      <c r="E103" s="1">
        <v>2</v>
      </c>
      <c r="F103" s="1">
        <v>1</v>
      </c>
      <c r="G103" s="1">
        <v>1</v>
      </c>
      <c r="H103" s="1">
        <v>2</v>
      </c>
      <c r="I103" s="1">
        <v>1</v>
      </c>
      <c r="J103" s="1">
        <v>5</v>
      </c>
      <c r="K103" s="1">
        <v>6</v>
      </c>
      <c r="L103" s="8">
        <f t="shared" ref="L103:L114" si="5">SUM(B103:K103)</f>
        <v>24</v>
      </c>
    </row>
    <row r="104" spans="1:12" ht="18.75">
      <c r="A104" s="52" t="s">
        <v>49</v>
      </c>
      <c r="B104" s="1">
        <v>6</v>
      </c>
      <c r="C104" s="1">
        <v>3</v>
      </c>
      <c r="D104" s="1">
        <v>0</v>
      </c>
      <c r="E104" s="1">
        <v>6</v>
      </c>
      <c r="F104" s="1">
        <v>2</v>
      </c>
      <c r="G104" s="1">
        <v>6</v>
      </c>
      <c r="H104" s="1">
        <v>5</v>
      </c>
      <c r="I104" s="1">
        <v>4</v>
      </c>
      <c r="J104" s="1">
        <v>6</v>
      </c>
      <c r="K104" s="1">
        <v>2</v>
      </c>
      <c r="L104" s="8">
        <f t="shared" si="5"/>
        <v>40</v>
      </c>
    </row>
    <row r="105" spans="1:12" ht="18.75">
      <c r="A105" s="52" t="s">
        <v>50</v>
      </c>
      <c r="B105" s="1">
        <v>3</v>
      </c>
      <c r="C105" s="1">
        <v>6</v>
      </c>
      <c r="D105" s="1">
        <v>7</v>
      </c>
      <c r="E105" s="1">
        <v>0</v>
      </c>
      <c r="F105" s="1">
        <v>8</v>
      </c>
      <c r="G105" s="1">
        <v>8</v>
      </c>
      <c r="H105" s="1">
        <v>6</v>
      </c>
      <c r="I105" s="1">
        <v>5</v>
      </c>
      <c r="J105" s="1">
        <v>9</v>
      </c>
      <c r="K105" s="1">
        <v>5</v>
      </c>
      <c r="L105" s="8">
        <f t="shared" si="5"/>
        <v>57</v>
      </c>
    </row>
    <row r="106" spans="1:12" ht="18.75">
      <c r="A106" s="52" t="s">
        <v>51</v>
      </c>
      <c r="B106" s="1">
        <v>1</v>
      </c>
      <c r="C106" s="1">
        <v>2</v>
      </c>
      <c r="D106" s="1">
        <v>6</v>
      </c>
      <c r="E106" s="1">
        <v>7</v>
      </c>
      <c r="F106" s="1">
        <v>0</v>
      </c>
      <c r="G106" s="1">
        <v>5</v>
      </c>
      <c r="H106" s="1">
        <v>3</v>
      </c>
      <c r="I106" s="1">
        <v>7</v>
      </c>
      <c r="J106" s="1">
        <v>7</v>
      </c>
      <c r="K106" s="1">
        <v>4</v>
      </c>
      <c r="L106" s="8">
        <f t="shared" si="5"/>
        <v>42</v>
      </c>
    </row>
    <row r="107" spans="1:12" ht="18.75">
      <c r="A107" s="52" t="s">
        <v>52</v>
      </c>
      <c r="B107" s="1">
        <v>9</v>
      </c>
      <c r="C107" s="1">
        <v>1</v>
      </c>
      <c r="D107" s="1">
        <v>1</v>
      </c>
      <c r="E107" s="1">
        <v>4</v>
      </c>
      <c r="F107" s="1">
        <v>3</v>
      </c>
      <c r="G107" s="1">
        <v>4</v>
      </c>
      <c r="H107" s="1">
        <v>1</v>
      </c>
      <c r="I107" s="1">
        <v>3</v>
      </c>
      <c r="J107" s="1">
        <v>1</v>
      </c>
      <c r="K107" s="1">
        <v>1</v>
      </c>
      <c r="L107" s="8">
        <f t="shared" si="5"/>
        <v>28</v>
      </c>
    </row>
    <row r="108" spans="1:12" ht="18.75">
      <c r="A108" s="52" t="s">
        <v>53</v>
      </c>
      <c r="B108" s="1">
        <v>9</v>
      </c>
      <c r="C108" s="1">
        <v>5</v>
      </c>
      <c r="D108" s="1">
        <v>3</v>
      </c>
      <c r="E108" s="1">
        <v>3</v>
      </c>
      <c r="F108" s="1">
        <v>4</v>
      </c>
      <c r="G108" s="1">
        <v>3</v>
      </c>
      <c r="H108" s="1">
        <v>4</v>
      </c>
      <c r="I108" s="1">
        <v>6</v>
      </c>
      <c r="J108" s="1">
        <v>2</v>
      </c>
      <c r="K108" s="1">
        <v>0</v>
      </c>
      <c r="L108" s="8">
        <f t="shared" si="5"/>
        <v>39</v>
      </c>
    </row>
    <row r="109" spans="1:12" ht="18.75">
      <c r="A109" s="52" t="s">
        <v>54</v>
      </c>
      <c r="B109" s="1">
        <v>7</v>
      </c>
      <c r="C109" s="1">
        <v>4</v>
      </c>
      <c r="D109" s="1">
        <v>2</v>
      </c>
      <c r="E109" s="1">
        <v>1</v>
      </c>
      <c r="F109" s="1">
        <v>5</v>
      </c>
      <c r="G109" s="1">
        <v>9</v>
      </c>
      <c r="H109" s="1">
        <v>7</v>
      </c>
      <c r="I109" s="1">
        <v>0</v>
      </c>
      <c r="J109" s="1">
        <v>3</v>
      </c>
      <c r="K109" s="1">
        <v>3</v>
      </c>
      <c r="L109" s="8">
        <f t="shared" si="5"/>
        <v>41</v>
      </c>
    </row>
    <row r="110" spans="1:12" ht="18.75">
      <c r="A110" s="52" t="s">
        <v>55</v>
      </c>
      <c r="B110" s="1">
        <v>4</v>
      </c>
      <c r="C110" s="1">
        <v>8</v>
      </c>
      <c r="D110" s="1">
        <v>8</v>
      </c>
      <c r="E110" s="1">
        <v>8</v>
      </c>
      <c r="F110" s="1">
        <v>9</v>
      </c>
      <c r="G110" s="1">
        <v>2</v>
      </c>
      <c r="H110" s="1">
        <v>8</v>
      </c>
      <c r="I110" s="1">
        <v>9</v>
      </c>
      <c r="J110" s="1">
        <v>0</v>
      </c>
      <c r="K110" s="1">
        <v>7</v>
      </c>
      <c r="L110" s="8">
        <f t="shared" si="5"/>
        <v>63</v>
      </c>
    </row>
    <row r="111" spans="1:12" ht="18.75">
      <c r="A111" s="52" t="s">
        <v>56</v>
      </c>
      <c r="B111" s="1">
        <v>5</v>
      </c>
      <c r="C111" s="1">
        <v>7</v>
      </c>
      <c r="D111" s="1">
        <v>5</v>
      </c>
      <c r="E111" s="1">
        <v>5</v>
      </c>
      <c r="F111" s="1">
        <v>10</v>
      </c>
      <c r="G111" s="1">
        <v>0</v>
      </c>
      <c r="H111" s="1">
        <v>0</v>
      </c>
      <c r="I111" s="1">
        <v>2</v>
      </c>
      <c r="J111" s="1">
        <v>4</v>
      </c>
      <c r="K111" s="1">
        <v>9</v>
      </c>
      <c r="L111" s="8">
        <f>SUM(B111:K111)</f>
        <v>47</v>
      </c>
    </row>
    <row r="112" spans="1:12">
      <c r="A112" s="7" t="s">
        <v>0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8">
        <f>SUM(B112:K112)</f>
        <v>0</v>
      </c>
    </row>
    <row r="113" spans="1:12">
      <c r="A113" s="7" t="s">
        <v>1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8">
        <f>SUM(B113:K113)</f>
        <v>0</v>
      </c>
    </row>
    <row r="114" spans="1:12">
      <c r="A114" s="7" t="s">
        <v>2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8">
        <f t="shared" si="5"/>
        <v>0</v>
      </c>
    </row>
    <row r="115" spans="1:12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8"/>
    </row>
    <row r="116" spans="1:12" ht="23.25">
      <c r="A116" s="98" t="s">
        <v>10</v>
      </c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100"/>
    </row>
    <row r="117" spans="1:12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8"/>
    </row>
    <row r="118" spans="1:12">
      <c r="A118" s="12" t="s">
        <v>13</v>
      </c>
      <c r="B118" s="2" t="s">
        <v>47</v>
      </c>
      <c r="C118" s="2" t="s">
        <v>48</v>
      </c>
      <c r="D118" s="2" t="s">
        <v>49</v>
      </c>
      <c r="E118" s="2" t="s">
        <v>50</v>
      </c>
      <c r="F118" s="2" t="s">
        <v>51</v>
      </c>
      <c r="G118" s="2" t="s">
        <v>52</v>
      </c>
      <c r="H118" s="2" t="s">
        <v>56</v>
      </c>
      <c r="I118" s="2" t="s">
        <v>54</v>
      </c>
      <c r="J118" s="2" t="s">
        <v>55</v>
      </c>
      <c r="K118" s="2" t="s">
        <v>58</v>
      </c>
      <c r="L118" s="13" t="s">
        <v>7</v>
      </c>
    </row>
    <row r="119" spans="1:12" ht="18.75">
      <c r="A119" s="52" t="s">
        <v>47</v>
      </c>
      <c r="B119" s="1">
        <v>0</v>
      </c>
      <c r="C119" s="1">
        <v>7</v>
      </c>
      <c r="D119" s="1">
        <v>9</v>
      </c>
      <c r="E119" s="1">
        <v>6</v>
      </c>
      <c r="F119" s="1">
        <v>7</v>
      </c>
      <c r="G119" s="1">
        <v>7</v>
      </c>
      <c r="H119" s="1">
        <v>9</v>
      </c>
      <c r="I119" s="1">
        <v>9</v>
      </c>
      <c r="J119" s="1">
        <v>9</v>
      </c>
      <c r="K119" s="1">
        <v>9</v>
      </c>
      <c r="L119" s="8">
        <f>SUM(B119:K119)</f>
        <v>72</v>
      </c>
    </row>
    <row r="120" spans="1:12" ht="18.75">
      <c r="A120" s="52" t="s">
        <v>48</v>
      </c>
      <c r="B120" s="1">
        <v>2</v>
      </c>
      <c r="C120" s="1">
        <v>0</v>
      </c>
      <c r="D120" s="1">
        <v>1</v>
      </c>
      <c r="E120" s="1">
        <v>3</v>
      </c>
      <c r="F120" s="1">
        <v>1</v>
      </c>
      <c r="G120" s="1">
        <v>2</v>
      </c>
      <c r="H120" s="1">
        <v>5</v>
      </c>
      <c r="I120" s="1">
        <v>2</v>
      </c>
      <c r="J120" s="1">
        <v>2</v>
      </c>
      <c r="K120" s="1">
        <v>1</v>
      </c>
      <c r="L120" s="8">
        <f t="shared" ref="L120:L131" si="6">SUM(B120:K120)</f>
        <v>19</v>
      </c>
    </row>
    <row r="121" spans="1:12" ht="18.75">
      <c r="A121" s="52" t="s">
        <v>49</v>
      </c>
      <c r="B121" s="1">
        <v>7</v>
      </c>
      <c r="C121" s="1">
        <v>4</v>
      </c>
      <c r="D121" s="1">
        <v>0</v>
      </c>
      <c r="E121" s="1">
        <v>7</v>
      </c>
      <c r="F121" s="1">
        <v>2</v>
      </c>
      <c r="G121" s="1">
        <v>3</v>
      </c>
      <c r="H121" s="1">
        <v>6</v>
      </c>
      <c r="I121" s="1">
        <v>6</v>
      </c>
      <c r="J121" s="1">
        <v>1</v>
      </c>
      <c r="K121" s="1">
        <v>5</v>
      </c>
      <c r="L121" s="8">
        <f t="shared" si="6"/>
        <v>41</v>
      </c>
    </row>
    <row r="122" spans="1:12" ht="18.75">
      <c r="A122" s="52" t="s">
        <v>50</v>
      </c>
      <c r="B122" s="1">
        <v>8</v>
      </c>
      <c r="C122" s="1">
        <v>6</v>
      </c>
      <c r="D122" s="1">
        <v>8</v>
      </c>
      <c r="E122" s="1">
        <v>0</v>
      </c>
      <c r="F122" s="1">
        <v>8</v>
      </c>
      <c r="G122" s="1">
        <v>8</v>
      </c>
      <c r="H122" s="1">
        <v>7</v>
      </c>
      <c r="I122" s="1">
        <v>5</v>
      </c>
      <c r="J122" s="1">
        <v>8</v>
      </c>
      <c r="K122" s="1">
        <v>4</v>
      </c>
      <c r="L122" s="8">
        <f t="shared" si="6"/>
        <v>62</v>
      </c>
    </row>
    <row r="123" spans="1:12" ht="18.75">
      <c r="A123" s="52" t="s">
        <v>51</v>
      </c>
      <c r="B123" s="1">
        <v>5</v>
      </c>
      <c r="C123" s="1">
        <v>1</v>
      </c>
      <c r="D123" s="1">
        <v>7</v>
      </c>
      <c r="E123" s="1">
        <v>4</v>
      </c>
      <c r="F123" s="1">
        <v>0</v>
      </c>
      <c r="G123" s="1">
        <v>6</v>
      </c>
      <c r="H123" s="1">
        <v>8</v>
      </c>
      <c r="I123" s="1">
        <v>4</v>
      </c>
      <c r="J123" s="1">
        <v>4</v>
      </c>
      <c r="K123" s="1">
        <v>6</v>
      </c>
      <c r="L123" s="8">
        <f t="shared" si="6"/>
        <v>45</v>
      </c>
    </row>
    <row r="124" spans="1:12" ht="18.75">
      <c r="A124" s="52" t="s">
        <v>52</v>
      </c>
      <c r="B124" s="1">
        <v>1</v>
      </c>
      <c r="C124" s="1">
        <v>2</v>
      </c>
      <c r="D124" s="1">
        <v>2</v>
      </c>
      <c r="E124" s="1">
        <v>2</v>
      </c>
      <c r="F124" s="1">
        <v>3</v>
      </c>
      <c r="G124" s="1">
        <v>0</v>
      </c>
      <c r="H124" s="1">
        <v>1</v>
      </c>
      <c r="I124" s="1">
        <v>3</v>
      </c>
      <c r="J124" s="1">
        <v>3</v>
      </c>
      <c r="K124" s="1">
        <v>3</v>
      </c>
      <c r="L124" s="8">
        <f t="shared" si="6"/>
        <v>20</v>
      </c>
    </row>
    <row r="125" spans="1:12" ht="18.75">
      <c r="A125" s="52" t="s">
        <v>53</v>
      </c>
      <c r="B125" s="1">
        <v>4</v>
      </c>
      <c r="C125" s="1">
        <v>5</v>
      </c>
      <c r="D125" s="1">
        <v>6</v>
      </c>
      <c r="E125" s="1">
        <v>5</v>
      </c>
      <c r="F125" s="1">
        <v>4</v>
      </c>
      <c r="G125" s="1">
        <v>4</v>
      </c>
      <c r="H125" s="1">
        <v>4</v>
      </c>
      <c r="I125" s="1">
        <v>8</v>
      </c>
      <c r="J125" s="1">
        <v>7</v>
      </c>
      <c r="K125" s="1">
        <v>0</v>
      </c>
      <c r="L125" s="8">
        <f t="shared" si="6"/>
        <v>47</v>
      </c>
    </row>
    <row r="126" spans="1:12" ht="18.75">
      <c r="A126" s="52" t="s">
        <v>54</v>
      </c>
      <c r="B126" s="1">
        <v>3</v>
      </c>
      <c r="C126" s="1">
        <v>3</v>
      </c>
      <c r="D126" s="1">
        <v>3</v>
      </c>
      <c r="E126" s="1">
        <v>1</v>
      </c>
      <c r="F126" s="1">
        <v>5</v>
      </c>
      <c r="G126" s="1">
        <v>5</v>
      </c>
      <c r="H126" s="1">
        <v>2</v>
      </c>
      <c r="I126" s="1">
        <v>0</v>
      </c>
      <c r="J126" s="1">
        <v>5</v>
      </c>
      <c r="K126" s="1">
        <v>8</v>
      </c>
      <c r="L126" s="8">
        <f t="shared" si="6"/>
        <v>35</v>
      </c>
    </row>
    <row r="127" spans="1:12" ht="18.75">
      <c r="A127" s="52" t="s">
        <v>55</v>
      </c>
      <c r="B127" s="1">
        <v>9</v>
      </c>
      <c r="C127" s="1">
        <v>9</v>
      </c>
      <c r="D127" s="1">
        <v>4</v>
      </c>
      <c r="E127" s="1">
        <v>9</v>
      </c>
      <c r="F127" s="1">
        <v>9</v>
      </c>
      <c r="G127" s="1">
        <v>9</v>
      </c>
      <c r="H127" s="1">
        <v>3</v>
      </c>
      <c r="I127" s="1">
        <v>7</v>
      </c>
      <c r="J127" s="1">
        <v>0</v>
      </c>
      <c r="K127" s="1">
        <v>7</v>
      </c>
      <c r="L127" s="8">
        <f t="shared" si="6"/>
        <v>66</v>
      </c>
    </row>
    <row r="128" spans="1:12" ht="18.75">
      <c r="A128" s="52" t="s">
        <v>56</v>
      </c>
      <c r="B128" s="1">
        <v>6</v>
      </c>
      <c r="C128" s="1">
        <v>9</v>
      </c>
      <c r="D128" s="1">
        <v>5</v>
      </c>
      <c r="E128" s="1">
        <v>8</v>
      </c>
      <c r="F128" s="1">
        <v>6</v>
      </c>
      <c r="G128" s="1">
        <v>0</v>
      </c>
      <c r="H128" s="1">
        <v>0</v>
      </c>
      <c r="I128" s="1">
        <v>1</v>
      </c>
      <c r="J128" s="1">
        <v>6</v>
      </c>
      <c r="K128" s="1">
        <v>2</v>
      </c>
      <c r="L128" s="8">
        <f>SUM(B128:K128)</f>
        <v>43</v>
      </c>
    </row>
    <row r="129" spans="1:12">
      <c r="A129" s="7" t="s">
        <v>0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8">
        <f>SUM(B129:K129)</f>
        <v>0</v>
      </c>
    </row>
    <row r="130" spans="1:12">
      <c r="A130" s="7" t="s">
        <v>1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8">
        <f>SUM(B130:K130)</f>
        <v>0</v>
      </c>
    </row>
    <row r="131" spans="1:12">
      <c r="A131" s="7" t="s">
        <v>2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8">
        <f t="shared" si="6"/>
        <v>0</v>
      </c>
    </row>
    <row r="132" spans="1:12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8"/>
    </row>
    <row r="133" spans="1:12" ht="23.25">
      <c r="A133" s="95" t="s">
        <v>11</v>
      </c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7"/>
    </row>
    <row r="134" spans="1:12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8"/>
    </row>
    <row r="135" spans="1:12">
      <c r="A135" s="12" t="s">
        <v>14</v>
      </c>
      <c r="B135" s="2" t="s">
        <v>47</v>
      </c>
      <c r="C135" s="2" t="s">
        <v>48</v>
      </c>
      <c r="D135" s="2" t="s">
        <v>49</v>
      </c>
      <c r="E135" s="2" t="s">
        <v>50</v>
      </c>
      <c r="F135" s="2" t="s">
        <v>51</v>
      </c>
      <c r="G135" s="2" t="s">
        <v>52</v>
      </c>
      <c r="H135" s="2" t="s">
        <v>56</v>
      </c>
      <c r="I135" s="2" t="s">
        <v>54</v>
      </c>
      <c r="J135" s="2" t="s">
        <v>55</v>
      </c>
      <c r="K135" s="2" t="s">
        <v>57</v>
      </c>
      <c r="L135" s="13" t="s">
        <v>7</v>
      </c>
    </row>
    <row r="136" spans="1:12" ht="18.75">
      <c r="A136" s="52" t="s">
        <v>47</v>
      </c>
      <c r="B136" s="1">
        <v>0</v>
      </c>
      <c r="C136" s="1">
        <v>8</v>
      </c>
      <c r="D136" s="1">
        <v>8</v>
      </c>
      <c r="E136" s="1">
        <v>2</v>
      </c>
      <c r="F136" s="1">
        <v>4</v>
      </c>
      <c r="G136" s="1">
        <v>6</v>
      </c>
      <c r="H136" s="1">
        <v>6</v>
      </c>
      <c r="I136" s="1">
        <v>8</v>
      </c>
      <c r="J136" s="1">
        <v>9</v>
      </c>
      <c r="K136" s="1">
        <v>7</v>
      </c>
      <c r="L136" s="8">
        <f>SUM(B136:K136)</f>
        <v>58</v>
      </c>
    </row>
    <row r="137" spans="1:12" ht="18.75">
      <c r="A137" s="52" t="s">
        <v>48</v>
      </c>
      <c r="B137" s="1">
        <v>1</v>
      </c>
      <c r="C137" s="1">
        <v>0</v>
      </c>
      <c r="D137" s="1">
        <v>2</v>
      </c>
      <c r="E137" s="1">
        <v>1</v>
      </c>
      <c r="F137" s="1">
        <v>3</v>
      </c>
      <c r="G137" s="1">
        <v>1</v>
      </c>
      <c r="H137" s="1">
        <v>1</v>
      </c>
      <c r="I137" s="1">
        <v>5</v>
      </c>
      <c r="J137" s="1">
        <v>7</v>
      </c>
      <c r="K137" s="1">
        <v>2</v>
      </c>
      <c r="L137" s="8">
        <f t="shared" ref="L137:L148" si="7">SUM(B137:K137)</f>
        <v>23</v>
      </c>
    </row>
    <row r="138" spans="1:12" ht="18.75">
      <c r="A138" s="52" t="s">
        <v>49</v>
      </c>
      <c r="B138" s="1">
        <v>6</v>
      </c>
      <c r="C138" s="1">
        <v>7</v>
      </c>
      <c r="D138" s="1">
        <v>0</v>
      </c>
      <c r="E138" s="1">
        <v>7</v>
      </c>
      <c r="F138" s="1">
        <v>0</v>
      </c>
      <c r="G138" s="1">
        <v>8</v>
      </c>
      <c r="H138" s="1">
        <v>8</v>
      </c>
      <c r="I138" s="1">
        <v>4</v>
      </c>
      <c r="J138" s="1">
        <v>2</v>
      </c>
      <c r="K138" s="1">
        <v>9</v>
      </c>
      <c r="L138" s="8">
        <f t="shared" si="7"/>
        <v>51</v>
      </c>
    </row>
    <row r="139" spans="1:12" ht="18.75">
      <c r="A139" s="52" t="s">
        <v>50</v>
      </c>
      <c r="B139" s="1">
        <v>9</v>
      </c>
      <c r="C139" s="1">
        <v>3</v>
      </c>
      <c r="D139" s="1">
        <v>3</v>
      </c>
      <c r="E139" s="1">
        <v>0</v>
      </c>
      <c r="F139" s="1">
        <v>1</v>
      </c>
      <c r="G139" s="1">
        <v>2</v>
      </c>
      <c r="H139" s="1">
        <v>2</v>
      </c>
      <c r="I139" s="1">
        <v>3</v>
      </c>
      <c r="J139" s="1">
        <v>8</v>
      </c>
      <c r="K139" s="1">
        <v>1</v>
      </c>
      <c r="L139" s="8">
        <f t="shared" si="7"/>
        <v>32</v>
      </c>
    </row>
    <row r="140" spans="1:12" ht="18.75">
      <c r="A140" s="52" t="s">
        <v>51</v>
      </c>
      <c r="B140" s="1">
        <v>3</v>
      </c>
      <c r="C140" s="1">
        <v>1</v>
      </c>
      <c r="D140" s="1">
        <v>1</v>
      </c>
      <c r="E140" s="1">
        <v>4</v>
      </c>
      <c r="F140" s="1">
        <v>0</v>
      </c>
      <c r="G140" s="1">
        <v>3</v>
      </c>
      <c r="H140" s="1">
        <v>3</v>
      </c>
      <c r="I140" s="1">
        <v>1</v>
      </c>
      <c r="J140" s="1">
        <v>6</v>
      </c>
      <c r="K140" s="1">
        <v>3</v>
      </c>
      <c r="L140" s="8">
        <f t="shared" si="7"/>
        <v>25</v>
      </c>
    </row>
    <row r="141" spans="1:12" ht="18.75">
      <c r="A141" s="52" t="s">
        <v>52</v>
      </c>
      <c r="B141" s="1">
        <v>2</v>
      </c>
      <c r="C141" s="1">
        <v>4</v>
      </c>
      <c r="D141" s="1">
        <v>7</v>
      </c>
      <c r="E141" s="1">
        <v>5</v>
      </c>
      <c r="F141" s="1">
        <v>2</v>
      </c>
      <c r="G141" s="1">
        <v>9</v>
      </c>
      <c r="H141" s="1">
        <v>9</v>
      </c>
      <c r="I141" s="1">
        <v>6</v>
      </c>
      <c r="J141" s="1">
        <v>3</v>
      </c>
      <c r="K141" s="1">
        <v>8</v>
      </c>
      <c r="L141" s="8">
        <f t="shared" si="7"/>
        <v>55</v>
      </c>
    </row>
    <row r="142" spans="1:12" ht="18.75">
      <c r="A142" s="52" t="s">
        <v>53</v>
      </c>
      <c r="B142" s="1">
        <v>5</v>
      </c>
      <c r="C142" s="1">
        <v>9</v>
      </c>
      <c r="D142" s="1">
        <v>9</v>
      </c>
      <c r="E142" s="1">
        <v>6</v>
      </c>
      <c r="F142" s="1">
        <v>9</v>
      </c>
      <c r="G142" s="1">
        <v>4</v>
      </c>
      <c r="H142" s="1">
        <v>4</v>
      </c>
      <c r="I142" s="1">
        <v>9</v>
      </c>
      <c r="J142" s="1">
        <v>5</v>
      </c>
      <c r="K142" s="1">
        <v>0</v>
      </c>
      <c r="L142" s="8">
        <f t="shared" si="7"/>
        <v>60</v>
      </c>
    </row>
    <row r="143" spans="1:12" ht="18.75">
      <c r="A143" s="52" t="s">
        <v>54</v>
      </c>
      <c r="B143" s="1">
        <v>8</v>
      </c>
      <c r="C143" s="1">
        <v>5</v>
      </c>
      <c r="D143" s="1">
        <v>4</v>
      </c>
      <c r="E143" s="1">
        <v>3</v>
      </c>
      <c r="F143" s="1">
        <v>7</v>
      </c>
      <c r="G143" s="1">
        <v>7</v>
      </c>
      <c r="H143" s="1">
        <v>7</v>
      </c>
      <c r="I143" s="1">
        <v>0</v>
      </c>
      <c r="J143" s="1">
        <v>4</v>
      </c>
      <c r="K143" s="1">
        <v>5</v>
      </c>
      <c r="L143" s="8">
        <f t="shared" si="7"/>
        <v>50</v>
      </c>
    </row>
    <row r="144" spans="1:12" ht="18.75">
      <c r="A144" s="52" t="s">
        <v>55</v>
      </c>
      <c r="B144" s="1">
        <v>7</v>
      </c>
      <c r="C144" s="1">
        <v>6</v>
      </c>
      <c r="D144" s="1">
        <v>5</v>
      </c>
      <c r="E144" s="1">
        <v>8</v>
      </c>
      <c r="F144" s="1">
        <v>7</v>
      </c>
      <c r="G144" s="1">
        <v>5</v>
      </c>
      <c r="H144" s="1">
        <v>5</v>
      </c>
      <c r="I144" s="1">
        <v>7</v>
      </c>
      <c r="J144" s="1">
        <v>0</v>
      </c>
      <c r="K144" s="1">
        <v>4</v>
      </c>
      <c r="L144" s="8">
        <f t="shared" si="7"/>
        <v>54</v>
      </c>
    </row>
    <row r="145" spans="1:12" ht="18.75">
      <c r="A145" s="52" t="s">
        <v>56</v>
      </c>
      <c r="B145" s="1">
        <v>4</v>
      </c>
      <c r="C145" s="1">
        <v>2</v>
      </c>
      <c r="D145" s="1">
        <v>6</v>
      </c>
      <c r="E145" s="1">
        <v>9</v>
      </c>
      <c r="F145" s="1">
        <v>6</v>
      </c>
      <c r="G145" s="1">
        <v>0</v>
      </c>
      <c r="H145" s="1">
        <v>1</v>
      </c>
      <c r="I145" s="1">
        <v>10</v>
      </c>
      <c r="J145" s="1">
        <v>1</v>
      </c>
      <c r="K145" s="1">
        <v>6</v>
      </c>
      <c r="L145" s="8">
        <f>SUM(B145:K145)</f>
        <v>45</v>
      </c>
    </row>
    <row r="146" spans="1:12">
      <c r="A146" s="7" t="s">
        <v>0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8">
        <f>SUM(B146:K146)</f>
        <v>0</v>
      </c>
    </row>
    <row r="147" spans="1:12">
      <c r="A147" s="7" t="s">
        <v>1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8">
        <f>SUM(B147:K147)</f>
        <v>0</v>
      </c>
    </row>
    <row r="148" spans="1:12">
      <c r="A148" s="7" t="s">
        <v>2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8">
        <f t="shared" si="7"/>
        <v>0</v>
      </c>
    </row>
    <row r="149" spans="1:12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8"/>
    </row>
    <row r="150" spans="1:12" ht="15.75" thickBot="1">
      <c r="A150" s="9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1"/>
    </row>
  </sheetData>
  <mergeCells count="18">
    <mergeCell ref="M35:N35"/>
    <mergeCell ref="A1:M1"/>
    <mergeCell ref="A56:K56"/>
    <mergeCell ref="A2:F2"/>
    <mergeCell ref="A133:L133"/>
    <mergeCell ref="A116:L116"/>
    <mergeCell ref="A99:L99"/>
    <mergeCell ref="A58:E58"/>
    <mergeCell ref="G58:K58"/>
    <mergeCell ref="A77:E77"/>
    <mergeCell ref="G77:K77"/>
    <mergeCell ref="I2:M13"/>
    <mergeCell ref="A14:M14"/>
    <mergeCell ref="E33:N33"/>
    <mergeCell ref="E35:F35"/>
    <mergeCell ref="G35:H35"/>
    <mergeCell ref="I35:J35"/>
    <mergeCell ref="K35:L35"/>
  </mergeCells>
  <conditionalFormatting sqref="G16:G29">
    <cfRule type="dataBar" priority="9">
      <dataBar>
        <cfvo type="min" val="0"/>
        <cfvo type="max" val="0"/>
        <color rgb="FFD6007B"/>
      </dataBar>
    </cfRule>
  </conditionalFormatting>
  <conditionalFormatting sqref="J17:J26">
    <cfRule type="dataBar" priority="8">
      <dataBar>
        <cfvo type="min" val="0"/>
        <cfvo type="max" val="0"/>
        <color rgb="FF008AEF"/>
      </dataBar>
    </cfRule>
  </conditionalFormatting>
  <conditionalFormatting sqref="J17:J29">
    <cfRule type="dataBar" priority="3">
      <dataBar>
        <cfvo type="min" val="0"/>
        <cfvo type="max" val="0"/>
        <color theme="8" tint="0.39997558519241921"/>
      </dataBar>
    </cfRule>
    <cfRule type="dataBar" priority="7">
      <dataBar>
        <cfvo type="min" val="0"/>
        <cfvo type="max" val="0"/>
        <color rgb="FF008AEF"/>
      </dataBar>
    </cfRule>
  </conditionalFormatting>
  <conditionalFormatting sqref="K17:K29">
    <cfRule type="dataBar" priority="6">
      <dataBar>
        <cfvo type="min" val="0"/>
        <cfvo type="max" val="0"/>
        <color theme="7" tint="0.39997558519241921"/>
      </dataBar>
    </cfRule>
  </conditionalFormatting>
  <conditionalFormatting sqref="J17:J28">
    <cfRule type="dataBar" priority="5">
      <dataBar>
        <cfvo type="min" val="0"/>
        <cfvo type="max" val="0"/>
        <color theme="8" tint="0.39997558519241921"/>
      </dataBar>
    </cfRule>
  </conditionalFormatting>
  <conditionalFormatting sqref="J29">
    <cfRule type="dataBar" priority="4">
      <dataBar>
        <cfvo type="min" val="0"/>
        <cfvo type="max" val="0"/>
        <color theme="8" tint="0.39997558519241921"/>
      </dataBar>
    </cfRule>
  </conditionalFormatting>
  <conditionalFormatting sqref="L17:L29">
    <cfRule type="dataBar" priority="2">
      <dataBar>
        <cfvo type="min" val="0"/>
        <cfvo type="max" val="0"/>
        <color theme="5" tint="0.39997558519241921"/>
      </dataBar>
    </cfRule>
  </conditionalFormatting>
  <conditionalFormatting sqref="M17:M29">
    <cfRule type="dataBar" priority="1">
      <dataBar>
        <cfvo type="min" val="0"/>
        <cfvo type="max" val="0"/>
        <color theme="0" tint="-0.249977111117893"/>
      </dataBar>
    </cfRule>
  </conditionalFormatting>
  <pageMargins left="0.7" right="0.7" top="0.75" bottom="0.75" header="0.3" footer="0.3"/>
  <pageSetup scale="28" orientation="portrait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Sony Customer</cp:lastModifiedBy>
  <cp:lastPrinted>2012-05-30T19:18:22Z</cp:lastPrinted>
  <dcterms:created xsi:type="dcterms:W3CDTF">2012-05-30T14:04:39Z</dcterms:created>
  <dcterms:modified xsi:type="dcterms:W3CDTF">2012-05-31T04:11:02Z</dcterms:modified>
</cp:coreProperties>
</file>